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5600" windowHeight="11640" activeTab="3"/>
  </bookViews>
  <sheets>
    <sheet name="Девочки-7" sheetId="1" r:id="rId1"/>
    <sheet name="Мальчики-7" sheetId="2" r:id="rId2"/>
    <sheet name="Девочки-9-11" sheetId="4" r:id="rId3"/>
    <sheet name="Мальчики-9-11" sheetId="5" r:id="rId4"/>
  </sheets>
  <definedNames>
    <definedName name="_xlnm._FilterDatabase" localSheetId="0" hidden="1">'Девочки-7'!$B$2:$S$29</definedName>
    <definedName name="_xlnm._FilterDatabase" localSheetId="2" hidden="1">'Девочки-9-11'!$M$3:$M$83</definedName>
  </definedNames>
  <calcPr calcId="124519"/>
</workbook>
</file>

<file path=xl/calcChain.xml><?xml version="1.0" encoding="utf-8"?>
<calcChain xmlns="http://schemas.openxmlformats.org/spreadsheetml/2006/main">
  <c r="L42" i="5"/>
  <c r="L27"/>
  <c r="L25"/>
  <c r="L41"/>
  <c r="K41"/>
  <c r="J41"/>
  <c r="K27"/>
  <c r="J27"/>
  <c r="K25"/>
  <c r="J25"/>
  <c r="M25" l="1"/>
  <c r="M27"/>
  <c r="M41"/>
  <c r="J15" l="1"/>
  <c r="J28"/>
  <c r="J31"/>
  <c r="J19"/>
  <c r="J38"/>
  <c r="J43"/>
  <c r="J44"/>
  <c r="J35"/>
  <c r="J32"/>
  <c r="J14"/>
  <c r="J40"/>
  <c r="J8"/>
  <c r="J17"/>
  <c r="J7"/>
  <c r="J13"/>
  <c r="J16"/>
  <c r="J24"/>
  <c r="J37"/>
  <c r="J33"/>
  <c r="J4"/>
  <c r="J23"/>
  <c r="J36"/>
  <c r="J30"/>
  <c r="J39"/>
  <c r="J11"/>
  <c r="J12"/>
  <c r="J20"/>
  <c r="J18"/>
  <c r="J6"/>
  <c r="J5"/>
  <c r="J42"/>
  <c r="J34"/>
  <c r="J29"/>
  <c r="J21"/>
  <c r="J9"/>
  <c r="J22"/>
  <c r="J26"/>
  <c r="J31" i="4"/>
  <c r="J52"/>
  <c r="J9"/>
  <c r="J16"/>
  <c r="J18"/>
  <c r="J29"/>
  <c r="J38"/>
  <c r="J34"/>
  <c r="J30"/>
  <c r="J11"/>
  <c r="J43"/>
  <c r="J37"/>
  <c r="J41"/>
  <c r="J42"/>
  <c r="J32"/>
  <c r="J47"/>
  <c r="J33"/>
  <c r="J55"/>
  <c r="J21"/>
  <c r="J8"/>
  <c r="J56"/>
  <c r="J19"/>
  <c r="J46"/>
  <c r="J14"/>
  <c r="J15"/>
  <c r="J13"/>
  <c r="J5"/>
  <c r="J10"/>
  <c r="J7"/>
  <c r="J28"/>
  <c r="J12"/>
  <c r="J39"/>
  <c r="J50"/>
  <c r="J57"/>
  <c r="J51"/>
  <c r="J45"/>
  <c r="J53"/>
  <c r="J25"/>
  <c r="J54"/>
  <c r="J20"/>
  <c r="J6"/>
  <c r="J4"/>
  <c r="J27"/>
  <c r="J35"/>
  <c r="J24"/>
  <c r="J22"/>
  <c r="J23"/>
  <c r="J17"/>
  <c r="J26"/>
  <c r="J36"/>
  <c r="J40"/>
  <c r="J3"/>
  <c r="J44"/>
  <c r="J48"/>
  <c r="L22" i="5"/>
  <c r="L48" i="4"/>
  <c r="L15" i="5" l="1"/>
  <c r="L5"/>
  <c r="J90"/>
  <c r="J91"/>
  <c r="L31" i="4"/>
  <c r="L52"/>
  <c r="L9"/>
  <c r="L16"/>
  <c r="L18"/>
  <c r="L29"/>
  <c r="L38"/>
  <c r="L34"/>
  <c r="L30"/>
  <c r="L11"/>
  <c r="L43"/>
  <c r="L37"/>
  <c r="L41"/>
  <c r="L42"/>
  <c r="L32"/>
  <c r="L47"/>
  <c r="L33"/>
  <c r="L55"/>
  <c r="L21"/>
  <c r="L8"/>
  <c r="L56"/>
  <c r="L19"/>
  <c r="L46"/>
  <c r="L14"/>
  <c r="L15"/>
  <c r="L13"/>
  <c r="L5"/>
  <c r="L10"/>
  <c r="L7"/>
  <c r="L28"/>
  <c r="L12"/>
  <c r="L39"/>
  <c r="L50"/>
  <c r="L57"/>
  <c r="L51"/>
  <c r="L45"/>
  <c r="L53"/>
  <c r="L25"/>
  <c r="L54"/>
  <c r="L20"/>
  <c r="L6"/>
  <c r="L4"/>
  <c r="L27"/>
  <c r="L35"/>
  <c r="L24"/>
  <c r="L22"/>
  <c r="L23"/>
  <c r="L17"/>
  <c r="L26"/>
  <c r="L36"/>
  <c r="L40"/>
  <c r="L3"/>
  <c r="L44"/>
  <c r="L49"/>
  <c r="K31"/>
  <c r="K52"/>
  <c r="K9"/>
  <c r="K16"/>
  <c r="K18"/>
  <c r="K29"/>
  <c r="K38"/>
  <c r="K34"/>
  <c r="K30"/>
  <c r="K11"/>
  <c r="K43"/>
  <c r="K37"/>
  <c r="K41"/>
  <c r="K42"/>
  <c r="K32"/>
  <c r="K47"/>
  <c r="K33"/>
  <c r="K55"/>
  <c r="K21"/>
  <c r="K8"/>
  <c r="K56"/>
  <c r="K19"/>
  <c r="K46"/>
  <c r="K14"/>
  <c r="K15"/>
  <c r="K13"/>
  <c r="K5"/>
  <c r="K10"/>
  <c r="K7"/>
  <c r="K28"/>
  <c r="K12"/>
  <c r="K39"/>
  <c r="K50"/>
  <c r="K57"/>
  <c r="K51"/>
  <c r="K45"/>
  <c r="K53"/>
  <c r="K25"/>
  <c r="K54"/>
  <c r="K20"/>
  <c r="K6"/>
  <c r="K4"/>
  <c r="K27"/>
  <c r="K35"/>
  <c r="K24"/>
  <c r="K22"/>
  <c r="K23"/>
  <c r="K17"/>
  <c r="K26"/>
  <c r="K36"/>
  <c r="K40"/>
  <c r="K3"/>
  <c r="K44"/>
  <c r="K48"/>
  <c r="M48" s="1"/>
  <c r="K49"/>
  <c r="J49"/>
  <c r="M15" l="1"/>
  <c r="M21"/>
  <c r="M32"/>
  <c r="M10"/>
  <c r="M51"/>
  <c r="M11"/>
  <c r="M29"/>
  <c r="M23"/>
  <c r="M37"/>
  <c r="M27"/>
  <c r="M20"/>
  <c r="M45"/>
  <c r="M56"/>
  <c r="M28"/>
  <c r="M5"/>
  <c r="M24"/>
  <c r="M4"/>
  <c r="M42"/>
  <c r="M52"/>
  <c r="M39"/>
  <c r="M36"/>
  <c r="M54"/>
  <c r="M14"/>
  <c r="M33"/>
  <c r="M34"/>
  <c r="M9"/>
  <c r="L21" i="5"/>
  <c r="L11"/>
  <c r="L13"/>
  <c r="M44" i="4"/>
  <c r="M3"/>
  <c r="M40"/>
  <c r="M26"/>
  <c r="M17"/>
  <c r="M22"/>
  <c r="M35"/>
  <c r="M6"/>
  <c r="M25"/>
  <c r="M53"/>
  <c r="M57"/>
  <c r="M50"/>
  <c r="M12"/>
  <c r="M7"/>
  <c r="M13"/>
  <c r="M46"/>
  <c r="M19"/>
  <c r="M8"/>
  <c r="M55"/>
  <c r="M47"/>
  <c r="M41"/>
  <c r="M43"/>
  <c r="M30"/>
  <c r="M38"/>
  <c r="M18"/>
  <c r="M16"/>
  <c r="M31"/>
  <c r="L90" i="5"/>
  <c r="L20"/>
  <c r="L8"/>
  <c r="L19"/>
  <c r="L34"/>
  <c r="L30"/>
  <c r="L23"/>
  <c r="L33"/>
  <c r="L24"/>
  <c r="L7"/>
  <c r="L32"/>
  <c r="L44"/>
  <c r="L43"/>
  <c r="L28"/>
  <c r="L91"/>
  <c r="L26"/>
  <c r="L9"/>
  <c r="L29"/>
  <c r="L6"/>
  <c r="L18"/>
  <c r="L12"/>
  <c r="L39"/>
  <c r="L36"/>
  <c r="L4"/>
  <c r="L37"/>
  <c r="L16"/>
  <c r="L17"/>
  <c r="L40"/>
  <c r="L14"/>
  <c r="L35"/>
  <c r="L38"/>
  <c r="L31"/>
  <c r="M49" i="4"/>
  <c r="K28" i="5" l="1"/>
  <c r="M28" s="1"/>
  <c r="K19"/>
  <c r="M19" s="1"/>
  <c r="K43"/>
  <c r="M43" s="1"/>
  <c r="K44"/>
  <c r="M44" s="1"/>
  <c r="K32"/>
  <c r="M32" s="1"/>
  <c r="K8"/>
  <c r="M8" s="1"/>
  <c r="K7"/>
  <c r="M7" s="1"/>
  <c r="K13"/>
  <c r="M13" s="1"/>
  <c r="K24"/>
  <c r="M24" s="1"/>
  <c r="K33"/>
  <c r="M33" s="1"/>
  <c r="K23"/>
  <c r="M23" s="1"/>
  <c r="K30"/>
  <c r="M30" s="1"/>
  <c r="K11"/>
  <c r="M11" s="1"/>
  <c r="K20"/>
  <c r="M20" s="1"/>
  <c r="K5"/>
  <c r="M5" s="1"/>
  <c r="K34"/>
  <c r="M34" s="1"/>
  <c r="K21"/>
  <c r="M21" s="1"/>
  <c r="K22"/>
  <c r="M22" s="1"/>
  <c r="K90"/>
  <c r="M90" s="1"/>
  <c r="K15"/>
  <c r="M15" s="1"/>
  <c r="K31"/>
  <c r="M31" s="1"/>
  <c r="K38"/>
  <c r="M38" s="1"/>
  <c r="K35"/>
  <c r="M35" s="1"/>
  <c r="K14"/>
  <c r="M14" s="1"/>
  <c r="K40"/>
  <c r="M40" s="1"/>
  <c r="K17"/>
  <c r="M17" s="1"/>
  <c r="K16"/>
  <c r="M16" s="1"/>
  <c r="K37"/>
  <c r="M37" s="1"/>
  <c r="K4"/>
  <c r="M4" s="1"/>
  <c r="K36"/>
  <c r="M36" s="1"/>
  <c r="K39"/>
  <c r="M39" s="1"/>
  <c r="K12"/>
  <c r="M12" s="1"/>
  <c r="K18"/>
  <c r="M18" s="1"/>
  <c r="K6"/>
  <c r="M6" s="1"/>
  <c r="K42"/>
  <c r="M42" s="1"/>
  <c r="K29"/>
  <c r="M29" s="1"/>
  <c r="K9"/>
  <c r="M9" s="1"/>
  <c r="K26"/>
  <c r="M26" s="1"/>
  <c r="K91"/>
  <c r="M91" s="1"/>
  <c r="J10"/>
  <c r="I16" i="2"/>
  <c r="M16" s="1"/>
  <c r="I15"/>
  <c r="M15" s="1"/>
  <c r="I14"/>
  <c r="M14" s="1"/>
  <c r="I13"/>
  <c r="M13" s="1"/>
  <c r="I12"/>
  <c r="M12" s="1"/>
  <c r="I11"/>
  <c r="M11" s="1"/>
  <c r="I10"/>
  <c r="M10" s="1"/>
  <c r="I9"/>
  <c r="M9" s="1"/>
  <c r="I8"/>
  <c r="M8" s="1"/>
  <c r="I7"/>
  <c r="M7" s="1"/>
  <c r="I6"/>
  <c r="M6" s="1"/>
  <c r="I5"/>
  <c r="M5" s="1"/>
  <c r="I4"/>
  <c r="M4" s="1"/>
  <c r="T3"/>
  <c r="S3"/>
  <c r="K3" s="1"/>
  <c r="Q3"/>
  <c r="J3" s="1"/>
  <c r="I3"/>
  <c r="M3" s="1"/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T3"/>
  <c r="L3" s="1"/>
  <c r="S3"/>
  <c r="K3" s="1"/>
  <c r="Q3"/>
  <c r="J3" s="1"/>
  <c r="I3"/>
  <c r="M3" l="1"/>
  <c r="K10" i="5"/>
  <c r="L10"/>
  <c r="L5" i="2"/>
  <c r="L6"/>
  <c r="L8"/>
  <c r="L9"/>
  <c r="L11"/>
  <c r="L13"/>
  <c r="L14"/>
  <c r="L16"/>
  <c r="L3"/>
  <c r="J4"/>
  <c r="J5"/>
  <c r="J6"/>
  <c r="J7"/>
  <c r="J8"/>
  <c r="J9"/>
  <c r="J10"/>
  <c r="J11"/>
  <c r="J12"/>
  <c r="J13"/>
  <c r="J14"/>
  <c r="J15"/>
  <c r="J16"/>
  <c r="K5"/>
  <c r="K7"/>
  <c r="K8"/>
  <c r="K9"/>
  <c r="K10"/>
  <c r="K11"/>
  <c r="K12"/>
  <c r="K13"/>
  <c r="K14"/>
  <c r="K15"/>
  <c r="K16"/>
  <c r="K4"/>
  <c r="K6"/>
  <c r="L4"/>
  <c r="L7"/>
  <c r="L10"/>
  <c r="L12"/>
  <c r="L15"/>
  <c r="K19" i="1"/>
  <c r="K17"/>
  <c r="K14"/>
  <c r="K13"/>
  <c r="M13" s="1"/>
  <c r="K10"/>
  <c r="J20"/>
  <c r="J19"/>
  <c r="M19" s="1"/>
  <c r="J17"/>
  <c r="M17" s="1"/>
  <c r="J16"/>
  <c r="J15"/>
  <c r="J14"/>
  <c r="M14" s="1"/>
  <c r="J13"/>
  <c r="J12"/>
  <c r="J11"/>
  <c r="J10"/>
  <c r="M10" s="1"/>
  <c r="J9"/>
  <c r="M9" s="1"/>
  <c r="J8"/>
  <c r="J6"/>
  <c r="J4"/>
  <c r="L21"/>
  <c r="L20"/>
  <c r="L19"/>
  <c r="L18"/>
  <c r="L17"/>
  <c r="L16"/>
  <c r="L15"/>
  <c r="L14"/>
  <c r="L13"/>
  <c r="L12"/>
  <c r="L11"/>
  <c r="L10"/>
  <c r="L9"/>
  <c r="L8"/>
  <c r="L7"/>
  <c r="L6"/>
  <c r="L5"/>
  <c r="L4"/>
  <c r="K20"/>
  <c r="K16"/>
  <c r="K12"/>
  <c r="M12" s="1"/>
  <c r="K9"/>
  <c r="K8"/>
  <c r="M8" s="1"/>
  <c r="K7"/>
  <c r="K6"/>
  <c r="K5"/>
  <c r="K4"/>
  <c r="J5"/>
  <c r="M5" s="1"/>
  <c r="K21"/>
  <c r="K18"/>
  <c r="M18" s="1"/>
  <c r="K15"/>
  <c r="K11"/>
  <c r="J21"/>
  <c r="M21" s="1"/>
  <c r="J18"/>
  <c r="J7"/>
  <c r="M10" i="5" l="1"/>
  <c r="M7" i="1"/>
  <c r="M16"/>
  <c r="M4"/>
  <c r="M6"/>
  <c r="M11"/>
  <c r="M15"/>
  <c r="M20"/>
</calcChain>
</file>

<file path=xl/sharedStrings.xml><?xml version="1.0" encoding="utf-8"?>
<sst xmlns="http://schemas.openxmlformats.org/spreadsheetml/2006/main" count="504" uniqueCount="236">
  <si>
    <t>Гимнастика</t>
  </si>
  <si>
    <t>Спортигры</t>
  </si>
  <si>
    <t>Л/а</t>
  </si>
  <si>
    <t>Теория</t>
  </si>
  <si>
    <t>ОУ</t>
  </si>
  <si>
    <t>Класс</t>
  </si>
  <si>
    <t>ФИО</t>
  </si>
  <si>
    <t>ССС</t>
  </si>
  <si>
    <t>максимальные баллы</t>
  </si>
  <si>
    <t>Максимальные очки</t>
  </si>
  <si>
    <t>Шкала</t>
  </si>
  <si>
    <t>Фактические баллы</t>
  </si>
  <si>
    <t>Итоговое кол-во очков</t>
  </si>
  <si>
    <t>меньший</t>
  </si>
  <si>
    <t>очки</t>
  </si>
  <si>
    <t>№ п.п.</t>
  </si>
  <si>
    <t>Сумма баллов</t>
  </si>
  <si>
    <t>9-11</t>
  </si>
  <si>
    <t>Места</t>
  </si>
  <si>
    <t>Место</t>
  </si>
  <si>
    <t>Владимировна</t>
  </si>
  <si>
    <t>Алексеевна</t>
  </si>
  <si>
    <t>Екатерина</t>
  </si>
  <si>
    <t>Андреевна</t>
  </si>
  <si>
    <t>Дарья</t>
  </si>
  <si>
    <t>Елизавета</t>
  </si>
  <si>
    <t>Петровна</t>
  </si>
  <si>
    <t>Анастасия</t>
  </si>
  <si>
    <t>Карина</t>
  </si>
  <si>
    <t>Ангелина</t>
  </si>
  <si>
    <t>Сергеевна</t>
  </si>
  <si>
    <t>Михайловна</t>
  </si>
  <si>
    <t>Анна</t>
  </si>
  <si>
    <t>Александровна</t>
  </si>
  <si>
    <t>Руслановна</t>
  </si>
  <si>
    <t>Дмитриевна</t>
  </si>
  <si>
    <t>Федоровна</t>
  </si>
  <si>
    <t>Ксения</t>
  </si>
  <si>
    <t>Оксана</t>
  </si>
  <si>
    <t>Кожаева</t>
  </si>
  <si>
    <t>Яна</t>
  </si>
  <si>
    <t>Олеговна</t>
  </si>
  <si>
    <t>Виктория</t>
  </si>
  <si>
    <t>Владиславовна</t>
  </si>
  <si>
    <t>Ирина</t>
  </si>
  <si>
    <t>Елена</t>
  </si>
  <si>
    <t>Мария</t>
  </si>
  <si>
    <t>Ольга</t>
  </si>
  <si>
    <t>Юрьевна</t>
  </si>
  <si>
    <t>Юлия</t>
  </si>
  <si>
    <t>Радиковна</t>
  </si>
  <si>
    <t>Витальевна</t>
  </si>
  <si>
    <t>Анатольевна</t>
  </si>
  <si>
    <t>Полина</t>
  </si>
  <si>
    <t>Лысенко</t>
  </si>
  <si>
    <t>Владимирович</t>
  </si>
  <si>
    <t>Александрович</t>
  </si>
  <si>
    <t>Роман</t>
  </si>
  <si>
    <t>Владислав</t>
  </si>
  <si>
    <t>Сергеевич</t>
  </si>
  <si>
    <t>Артем</t>
  </si>
  <si>
    <t>Андреевич</t>
  </si>
  <si>
    <t>Никита</t>
  </si>
  <si>
    <t>Дмитриевич</t>
  </si>
  <si>
    <t>Русланович</t>
  </si>
  <si>
    <t>Николаевич</t>
  </si>
  <si>
    <t>Игорь</t>
  </si>
  <si>
    <t>Илья</t>
  </si>
  <si>
    <t>Егор</t>
  </si>
  <si>
    <t>Александр</t>
  </si>
  <si>
    <t>Алексеевич</t>
  </si>
  <si>
    <t>Валерьевич</t>
  </si>
  <si>
    <t xml:space="preserve">Дмитрий </t>
  </si>
  <si>
    <t>Павел</t>
  </si>
  <si>
    <t>Данила</t>
  </si>
  <si>
    <t>Юрьевич</t>
  </si>
  <si>
    <t>Даниил</t>
  </si>
  <si>
    <t>Алексей</t>
  </si>
  <si>
    <t>Витальевич</t>
  </si>
  <si>
    <t>Тимур</t>
  </si>
  <si>
    <t>Дмитрий</t>
  </si>
  <si>
    <t>Цуркан</t>
  </si>
  <si>
    <t>Камалутдинов</t>
  </si>
  <si>
    <t>Эльнарович</t>
  </si>
  <si>
    <t>Матвей</t>
  </si>
  <si>
    <t xml:space="preserve">Пономарёв </t>
  </si>
  <si>
    <t xml:space="preserve">Рахимов </t>
  </si>
  <si>
    <t>Штанько</t>
  </si>
  <si>
    <t>Буртовой</t>
  </si>
  <si>
    <t>Анатольевич</t>
  </si>
  <si>
    <t>Дюдюкин</t>
  </si>
  <si>
    <t>Виктор</t>
  </si>
  <si>
    <t>Васильевич</t>
  </si>
  <si>
    <t xml:space="preserve">Захарычев </t>
  </si>
  <si>
    <t>Вячеслав</t>
  </si>
  <si>
    <t>Косточкин</t>
  </si>
  <si>
    <t>Кирилл</t>
  </si>
  <si>
    <t>Гринёв</t>
  </si>
  <si>
    <t>Максимович</t>
  </si>
  <si>
    <t xml:space="preserve">Дедловский </t>
  </si>
  <si>
    <t>Кузьминов</t>
  </si>
  <si>
    <t>Романович</t>
  </si>
  <si>
    <t>Шаров</t>
  </si>
  <si>
    <t>Игнатьев</t>
  </si>
  <si>
    <t>Генадьевич</t>
  </si>
  <si>
    <t>Дынников</t>
  </si>
  <si>
    <t xml:space="preserve">Алексей </t>
  </si>
  <si>
    <t>Иделев</t>
  </si>
  <si>
    <t>Зубов</t>
  </si>
  <si>
    <t>Федянин</t>
  </si>
  <si>
    <t>Артур</t>
  </si>
  <si>
    <t>Тагирович</t>
  </si>
  <si>
    <t>Лисьев</t>
  </si>
  <si>
    <t>Иван</t>
  </si>
  <si>
    <t>Костантинович</t>
  </si>
  <si>
    <t>Кидрячев</t>
  </si>
  <si>
    <t>Дамил</t>
  </si>
  <si>
    <t>Альбертович</t>
  </si>
  <si>
    <t>Вахитов</t>
  </si>
  <si>
    <t>Ильнур</t>
  </si>
  <si>
    <t>Ильдусович</t>
  </si>
  <si>
    <t>Рахматов</t>
  </si>
  <si>
    <t>Светлан</t>
  </si>
  <si>
    <t>Рахматович</t>
  </si>
  <si>
    <t>Кропивенко</t>
  </si>
  <si>
    <t xml:space="preserve"> Никита </t>
  </si>
  <si>
    <t>Коробко</t>
  </si>
  <si>
    <t xml:space="preserve">Кирилл </t>
  </si>
  <si>
    <t>Пахомов</t>
  </si>
  <si>
    <t>Дубовский</t>
  </si>
  <si>
    <t>Таспаев</t>
  </si>
  <si>
    <t>Азизович</t>
  </si>
  <si>
    <t>Жумансареев</t>
  </si>
  <si>
    <t>Диас</t>
  </si>
  <si>
    <t>Жалгасбаевич</t>
  </si>
  <si>
    <t>Пирунов</t>
  </si>
  <si>
    <t>Лавренов</t>
  </si>
  <si>
    <t xml:space="preserve">Илья </t>
  </si>
  <si>
    <t>Асылбаев</t>
  </si>
  <si>
    <t>Данияр</t>
  </si>
  <si>
    <t>Хайдарович</t>
  </si>
  <si>
    <t>Савоськин</t>
  </si>
  <si>
    <t>Кулаков</t>
  </si>
  <si>
    <t>Зирко</t>
  </si>
  <si>
    <t>Левен</t>
  </si>
  <si>
    <t>Эдуард</t>
  </si>
  <si>
    <t>Жуков</t>
  </si>
  <si>
    <t>Малышева</t>
  </si>
  <si>
    <t xml:space="preserve">Остроухова </t>
  </si>
  <si>
    <t xml:space="preserve">Челякова </t>
  </si>
  <si>
    <t xml:space="preserve">Богданова </t>
  </si>
  <si>
    <t xml:space="preserve"> Евгеньевна</t>
  </si>
  <si>
    <t xml:space="preserve">Киршенина </t>
  </si>
  <si>
    <t>Денисовна</t>
  </si>
  <si>
    <t>Гадельшина</t>
  </si>
  <si>
    <t>Рената</t>
  </si>
  <si>
    <t>Чернышова</t>
  </si>
  <si>
    <t xml:space="preserve">Екатерина </t>
  </si>
  <si>
    <t xml:space="preserve">Ивакова </t>
  </si>
  <si>
    <t>Григорьевна</t>
  </si>
  <si>
    <t>Димитриевна</t>
  </si>
  <si>
    <t>Шевцова</t>
  </si>
  <si>
    <t>Широкова</t>
  </si>
  <si>
    <t>Брызгалова</t>
  </si>
  <si>
    <t>Андреева</t>
  </si>
  <si>
    <t xml:space="preserve">Сасова </t>
  </si>
  <si>
    <t xml:space="preserve">Судоргина </t>
  </si>
  <si>
    <t xml:space="preserve">Алексеевна </t>
  </si>
  <si>
    <t>Пачина</t>
  </si>
  <si>
    <t>Кшнякина</t>
  </si>
  <si>
    <t xml:space="preserve">Широкова </t>
  </si>
  <si>
    <t>Валерия</t>
  </si>
  <si>
    <t xml:space="preserve">Леденёва </t>
  </si>
  <si>
    <t xml:space="preserve"> Людмила</t>
  </si>
  <si>
    <t xml:space="preserve">Соловьева </t>
  </si>
  <si>
    <t>Борисова</t>
  </si>
  <si>
    <t>Цыпленкова</t>
  </si>
  <si>
    <t>Шендербаева</t>
  </si>
  <si>
    <t>Камила</t>
  </si>
  <si>
    <t>Сериковна</t>
  </si>
  <si>
    <t>Суховей</t>
  </si>
  <si>
    <t>Бурбыга</t>
  </si>
  <si>
    <t>Алина</t>
  </si>
  <si>
    <t>Круль</t>
  </si>
  <si>
    <t>Дарбинян</t>
  </si>
  <si>
    <t>Ашотовна</t>
  </si>
  <si>
    <t xml:space="preserve">Забродина </t>
  </si>
  <si>
    <t xml:space="preserve">Матвеева </t>
  </si>
  <si>
    <t>Порошина</t>
  </si>
  <si>
    <t>Викторовна</t>
  </si>
  <si>
    <t>Зуйкова</t>
  </si>
  <si>
    <t>Быстрикова</t>
  </si>
  <si>
    <t xml:space="preserve">Малдаязова </t>
  </si>
  <si>
    <t>Аделя</t>
  </si>
  <si>
    <t xml:space="preserve">Фомина </t>
  </si>
  <si>
    <t>Колоскова</t>
  </si>
  <si>
    <t>Ярослава</t>
  </si>
  <si>
    <t>Иманбаева</t>
  </si>
  <si>
    <t>Аяжан</t>
  </si>
  <si>
    <t>Сабыржановна</t>
  </si>
  <si>
    <t xml:space="preserve">Ефимова </t>
  </si>
  <si>
    <t xml:space="preserve">Татьяна </t>
  </si>
  <si>
    <t xml:space="preserve">Манакова </t>
  </si>
  <si>
    <t xml:space="preserve">Светлана </t>
  </si>
  <si>
    <t>Гатауллина</t>
  </si>
  <si>
    <t>Клопова</t>
  </si>
  <si>
    <t>Василиса</t>
  </si>
  <si>
    <t xml:space="preserve">Боженко </t>
  </si>
  <si>
    <t xml:space="preserve">Полина </t>
  </si>
  <si>
    <t>Толмачева</t>
  </si>
  <si>
    <t>Макаева</t>
  </si>
  <si>
    <t>Федунова</t>
  </si>
  <si>
    <t>Казанцева</t>
  </si>
  <si>
    <t>Берникова</t>
  </si>
  <si>
    <t xml:space="preserve">Бабушкина </t>
  </si>
  <si>
    <t>Файзуллина</t>
  </si>
  <si>
    <t>Алсу</t>
  </si>
  <si>
    <t>Рустамовна</t>
  </si>
  <si>
    <t xml:space="preserve">Кальнева </t>
  </si>
  <si>
    <t>Громко</t>
  </si>
  <si>
    <t>Каширина</t>
  </si>
  <si>
    <t>Кузьмина</t>
  </si>
  <si>
    <t>Стрельцова</t>
  </si>
  <si>
    <t xml:space="preserve">Киселева  </t>
  </si>
  <si>
    <t>спортигры</t>
  </si>
  <si>
    <t>Канский</t>
  </si>
  <si>
    <t>Толчев</t>
  </si>
  <si>
    <t>Геннадьевич</t>
  </si>
  <si>
    <t xml:space="preserve">Крысов </t>
  </si>
  <si>
    <t>Алексндрович</t>
  </si>
  <si>
    <t xml:space="preserve">Хасанов </t>
  </si>
  <si>
    <t>Михаил</t>
  </si>
  <si>
    <t>с/и</t>
  </si>
  <si>
    <t>призер</t>
  </si>
  <si>
    <t xml:space="preserve">призер </t>
  </si>
  <si>
    <t>победитель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</si>
</sst>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1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2" borderId="0" xfId="0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1" xfId="2" applyFont="1" applyBorder="1" applyAlignment="1">
      <alignment vertical="top" wrapText="1"/>
    </xf>
    <xf numFmtId="0" fontId="4" fillId="0" borderId="1" xfId="0" applyNumberFormat="1" applyFont="1" applyBorder="1" applyAlignment="1">
      <alignment vertical="top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49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4" fillId="3" borderId="1" xfId="2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8" fillId="4" borderId="1" xfId="5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0" fillId="3" borderId="1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6" fillId="3" borderId="1" xfId="0" applyFont="1" applyFill="1" applyBorder="1" applyAlignment="1">
      <alignment vertical="top"/>
    </xf>
    <xf numFmtId="0" fontId="6" fillId="3" borderId="1" xfId="1" applyFont="1" applyFill="1" applyBorder="1" applyAlignment="1">
      <alignment vertical="top"/>
    </xf>
    <xf numFmtId="0" fontId="6" fillId="3" borderId="1" xfId="2" applyFont="1" applyFill="1" applyBorder="1" applyAlignment="1">
      <alignment vertical="top" wrapText="1"/>
    </xf>
    <xf numFmtId="0" fontId="12" fillId="6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12" fillId="6" borderId="14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13" fillId="6" borderId="14" xfId="0" applyFont="1" applyFill="1" applyBorder="1" applyAlignment="1">
      <alignment vertical="center" wrapText="1"/>
    </xf>
    <xf numFmtId="0" fontId="13" fillId="6" borderId="15" xfId="0" applyFont="1" applyFill="1" applyBorder="1" applyAlignment="1">
      <alignment vertical="center" wrapText="1"/>
    </xf>
    <xf numFmtId="0" fontId="13" fillId="6" borderId="12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8" fillId="6" borderId="14" xfId="0" applyFont="1" applyFill="1" applyBorder="1" applyAlignment="1">
      <alignment vertical="center" wrapText="1"/>
    </xf>
    <xf numFmtId="0" fontId="0" fillId="0" borderId="1" xfId="0" applyBorder="1" applyAlignment="1">
      <alignment vertical="top"/>
    </xf>
    <xf numFmtId="0" fontId="8" fillId="5" borderId="11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0" fillId="3" borderId="11" xfId="0" applyFill="1" applyBorder="1" applyAlignment="1">
      <alignment horizontal="right"/>
    </xf>
    <xf numFmtId="2" fontId="0" fillId="0" borderId="11" xfId="0" applyNumberForma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top"/>
    </xf>
    <xf numFmtId="0" fontId="12" fillId="6" borderId="16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/>
    </xf>
    <xf numFmtId="0" fontId="16" fillId="3" borderId="9" xfId="0" applyFont="1" applyFill="1" applyBorder="1" applyAlignment="1">
      <alignment horizontal="right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right"/>
    </xf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vertical="top" wrapText="1"/>
    </xf>
    <xf numFmtId="0" fontId="16" fillId="3" borderId="9" xfId="0" applyFont="1" applyFill="1" applyBorder="1" applyAlignment="1">
      <alignment horizontal="right" vertical="top"/>
    </xf>
    <xf numFmtId="0" fontId="16" fillId="3" borderId="1" xfId="0" applyFont="1" applyFill="1" applyBorder="1" applyAlignment="1">
      <alignment horizontal="center" vertical="top"/>
    </xf>
    <xf numFmtId="0" fontId="16" fillId="3" borderId="1" xfId="0" applyFont="1" applyFill="1" applyBorder="1" applyAlignment="1">
      <alignment horizontal="right" vertical="top"/>
    </xf>
    <xf numFmtId="0" fontId="16" fillId="0" borderId="1" xfId="0" applyFont="1" applyBorder="1" applyAlignment="1">
      <alignment horizontal="center" vertical="top"/>
    </xf>
    <xf numFmtId="2" fontId="16" fillId="0" borderId="1" xfId="0" applyNumberFormat="1" applyFont="1" applyBorder="1" applyAlignment="1">
      <alignment horizontal="center" vertical="top"/>
    </xf>
    <xf numFmtId="2" fontId="17" fillId="0" borderId="1" xfId="0" applyNumberFormat="1" applyFont="1" applyBorder="1" applyAlignment="1">
      <alignment horizontal="center" vertical="top"/>
    </xf>
    <xf numFmtId="0" fontId="15" fillId="6" borderId="1" xfId="0" applyFont="1" applyFill="1" applyBorder="1" applyAlignment="1">
      <alignment horizontal="justify" vertical="center" wrapText="1"/>
    </xf>
    <xf numFmtId="0" fontId="14" fillId="6" borderId="1" xfId="0" applyFont="1" applyFill="1" applyBorder="1" applyAlignment="1">
      <alignment horizontal="justify" vertical="center" wrapText="1"/>
    </xf>
    <xf numFmtId="0" fontId="16" fillId="3" borderId="6" xfId="0" applyFont="1" applyFill="1" applyBorder="1" applyAlignment="1">
      <alignment horizontal="right"/>
    </xf>
    <xf numFmtId="0" fontId="16" fillId="3" borderId="10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2" fontId="17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6">
    <cellStyle name="Excel Built-in Normal" xfId="1"/>
    <cellStyle name="Обычный" xfId="0" builtinId="0"/>
    <cellStyle name="Обычный 2" xfId="3"/>
    <cellStyle name="Обычный 3" xfId="5"/>
    <cellStyle name="Обычный 7" xfId="4"/>
    <cellStyle name="Обычный_Лист1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workbookViewId="0">
      <selection activeCell="M3" sqref="M3:M21"/>
    </sheetView>
  </sheetViews>
  <sheetFormatPr defaultRowHeight="15"/>
  <cols>
    <col min="3" max="4" width="19.85546875" style="1" customWidth="1"/>
    <col min="5" max="5" width="9.140625" style="8"/>
    <col min="6" max="6" width="11.42578125" style="8" bestFit="1" customWidth="1"/>
    <col min="7" max="7" width="10.85546875" style="8" bestFit="1" customWidth="1"/>
    <col min="8" max="8" width="10.42578125" style="8" customWidth="1"/>
    <col min="9" max="9" width="10.42578125" style="1" customWidth="1"/>
    <col min="10" max="10" width="11.5703125" style="1" bestFit="1" customWidth="1"/>
    <col min="11" max="12" width="10.42578125" style="1" customWidth="1"/>
    <col min="13" max="13" width="14.140625" style="2" customWidth="1"/>
    <col min="14" max="14" width="10.42578125" style="2" customWidth="1"/>
    <col min="15" max="15" width="23.28515625" bestFit="1" customWidth="1"/>
    <col min="16" max="16" width="8.28515625" bestFit="1" customWidth="1"/>
    <col min="17" max="17" width="12.7109375" bestFit="1" customWidth="1"/>
    <col min="18" max="18" width="10.42578125" bestFit="1" customWidth="1"/>
    <col min="19" max="19" width="11.85546875" bestFit="1" customWidth="1"/>
    <col min="20" max="20" width="7.42578125" customWidth="1"/>
  </cols>
  <sheetData>
    <row r="1" spans="1:20">
      <c r="A1" s="103" t="s">
        <v>15</v>
      </c>
      <c r="B1" s="104" t="s">
        <v>4</v>
      </c>
      <c r="C1" s="104" t="s">
        <v>5</v>
      </c>
      <c r="D1" s="104" t="s">
        <v>6</v>
      </c>
      <c r="E1" s="105" t="s">
        <v>11</v>
      </c>
      <c r="F1" s="105"/>
      <c r="G1" s="105"/>
      <c r="H1" s="105"/>
      <c r="I1" s="104" t="s">
        <v>12</v>
      </c>
      <c r="J1" s="104"/>
      <c r="K1" s="104"/>
      <c r="L1" s="104"/>
      <c r="M1" s="3"/>
      <c r="N1" s="3"/>
      <c r="O1" s="3"/>
      <c r="P1" s="104" t="s">
        <v>10</v>
      </c>
      <c r="Q1" s="104"/>
      <c r="R1" s="104"/>
      <c r="S1" s="104"/>
    </row>
    <row r="2" spans="1:20" ht="15.75">
      <c r="A2" s="103"/>
      <c r="B2" s="104"/>
      <c r="C2" s="104"/>
      <c r="D2" s="104"/>
      <c r="E2" s="7" t="s">
        <v>3</v>
      </c>
      <c r="F2" s="7" t="s">
        <v>0</v>
      </c>
      <c r="G2" s="7" t="s">
        <v>1</v>
      </c>
      <c r="H2" s="7" t="s">
        <v>2</v>
      </c>
      <c r="I2" s="3" t="s">
        <v>3</v>
      </c>
      <c r="J2" s="3" t="s">
        <v>0</v>
      </c>
      <c r="K2" s="3" t="s">
        <v>1</v>
      </c>
      <c r="L2" s="3" t="s">
        <v>2</v>
      </c>
      <c r="M2" s="3" t="s">
        <v>16</v>
      </c>
      <c r="N2" s="3"/>
      <c r="O2" s="5"/>
      <c r="P2" s="5" t="s">
        <v>3</v>
      </c>
      <c r="Q2" s="5" t="s">
        <v>0</v>
      </c>
      <c r="R2" s="6"/>
      <c r="S2" s="5" t="s">
        <v>1</v>
      </c>
      <c r="T2" s="5" t="s">
        <v>2</v>
      </c>
    </row>
    <row r="3" spans="1:20" ht="15.75">
      <c r="A3" s="9">
        <v>1</v>
      </c>
      <c r="B3" s="10">
        <v>1</v>
      </c>
      <c r="C3" s="9">
        <v>7</v>
      </c>
      <c r="D3" s="9"/>
      <c r="E3" s="11"/>
      <c r="F3" s="11"/>
      <c r="G3" s="11"/>
      <c r="H3" s="11"/>
      <c r="I3" s="1" t="e">
        <f>E3/$P$3*$P$4</f>
        <v>#DIV/0!</v>
      </c>
      <c r="J3" s="1" t="e">
        <f>F3/$Q$3*$Q$4</f>
        <v>#DIV/0!</v>
      </c>
      <c r="K3" s="4" t="e">
        <f>$S$3/G3*$S$4</f>
        <v>#DIV/0!</v>
      </c>
      <c r="L3" s="4" t="e">
        <f>$T$3/H3*$T$4</f>
        <v>#DIV/0!</v>
      </c>
      <c r="M3" s="14" t="e">
        <f>SUM(I3:L3)</f>
        <v>#DIV/0!</v>
      </c>
      <c r="N3" s="4"/>
      <c r="O3" s="6" t="s">
        <v>8</v>
      </c>
      <c r="P3" s="13"/>
      <c r="Q3" s="13">
        <f>MAX(F3:F21)</f>
        <v>0</v>
      </c>
      <c r="R3" s="6" t="s">
        <v>13</v>
      </c>
      <c r="S3" s="13">
        <f>MIN(G3:G21)</f>
        <v>0</v>
      </c>
      <c r="T3" s="13">
        <f>MIN(H3:H21)</f>
        <v>0</v>
      </c>
    </row>
    <row r="4" spans="1:20" ht="15.75">
      <c r="A4" s="9">
        <v>2</v>
      </c>
      <c r="B4" s="10">
        <v>2</v>
      </c>
      <c r="C4" s="9">
        <v>7</v>
      </c>
      <c r="D4" s="9"/>
      <c r="E4" s="11"/>
      <c r="F4" s="11"/>
      <c r="G4" s="11"/>
      <c r="H4" s="11"/>
      <c r="I4" s="1" t="e">
        <f t="shared" ref="I4:I21" si="0">E4/$P$3*$P$4</f>
        <v>#DIV/0!</v>
      </c>
      <c r="J4" s="1" t="e">
        <f t="shared" ref="J4:J21" si="1">F4/$Q$3*$Q$4</f>
        <v>#DIV/0!</v>
      </c>
      <c r="K4" s="4" t="e">
        <f t="shared" ref="K4:K21" si="2">$S$3/G4*$S$4</f>
        <v>#DIV/0!</v>
      </c>
      <c r="L4" s="4" t="e">
        <f t="shared" ref="L4:L21" si="3">$T$3/H4*$T$4</f>
        <v>#DIV/0!</v>
      </c>
      <c r="M4" s="14" t="e">
        <f t="shared" ref="M4:M21" si="4">SUM(I4:L4)</f>
        <v>#DIV/0!</v>
      </c>
      <c r="N4" s="4"/>
      <c r="O4" s="6" t="s">
        <v>9</v>
      </c>
      <c r="P4" s="13"/>
      <c r="Q4" s="13"/>
      <c r="R4" s="6" t="s">
        <v>14</v>
      </c>
      <c r="S4" s="13"/>
      <c r="T4" s="13"/>
    </row>
    <row r="5" spans="1:20">
      <c r="A5" s="9">
        <v>3</v>
      </c>
      <c r="B5" s="10">
        <v>3</v>
      </c>
      <c r="C5" s="9">
        <v>7</v>
      </c>
      <c r="D5" s="9"/>
      <c r="E5" s="11"/>
      <c r="F5" s="11"/>
      <c r="G5" s="11"/>
      <c r="H5" s="11"/>
      <c r="I5" s="1" t="e">
        <f t="shared" si="0"/>
        <v>#DIV/0!</v>
      </c>
      <c r="J5" s="1" t="e">
        <f t="shared" si="1"/>
        <v>#DIV/0!</v>
      </c>
      <c r="K5" s="4" t="e">
        <f t="shared" si="2"/>
        <v>#DIV/0!</v>
      </c>
      <c r="L5" s="4" t="e">
        <f t="shared" si="3"/>
        <v>#DIV/0!</v>
      </c>
      <c r="M5" s="14" t="e">
        <f t="shared" si="4"/>
        <v>#DIV/0!</v>
      </c>
      <c r="N5" s="4"/>
    </row>
    <row r="6" spans="1:20">
      <c r="A6" s="9">
        <v>4</v>
      </c>
      <c r="B6" s="10">
        <v>4</v>
      </c>
      <c r="C6" s="9">
        <v>7</v>
      </c>
      <c r="D6" s="9"/>
      <c r="E6" s="11"/>
      <c r="F6" s="11"/>
      <c r="G6" s="11"/>
      <c r="H6" s="11"/>
      <c r="I6" s="1" t="e">
        <f t="shared" si="0"/>
        <v>#DIV/0!</v>
      </c>
      <c r="J6" s="1" t="e">
        <f t="shared" si="1"/>
        <v>#DIV/0!</v>
      </c>
      <c r="K6" s="4" t="e">
        <f t="shared" si="2"/>
        <v>#DIV/0!</v>
      </c>
      <c r="L6" s="4" t="e">
        <f t="shared" si="3"/>
        <v>#DIV/0!</v>
      </c>
      <c r="M6" s="14" t="e">
        <f t="shared" si="4"/>
        <v>#DIV/0!</v>
      </c>
      <c r="N6" s="4"/>
    </row>
    <row r="7" spans="1:20">
      <c r="A7" s="9">
        <v>5</v>
      </c>
      <c r="B7" s="10">
        <v>5</v>
      </c>
      <c r="C7" s="9">
        <v>7</v>
      </c>
      <c r="D7" s="9"/>
      <c r="E7" s="11"/>
      <c r="F7" s="11"/>
      <c r="G7" s="11"/>
      <c r="H7" s="11"/>
      <c r="I7" s="1" t="e">
        <f t="shared" si="0"/>
        <v>#DIV/0!</v>
      </c>
      <c r="J7" s="1" t="e">
        <f t="shared" si="1"/>
        <v>#DIV/0!</v>
      </c>
      <c r="K7" s="4" t="e">
        <f t="shared" si="2"/>
        <v>#DIV/0!</v>
      </c>
      <c r="L7" s="4" t="e">
        <f t="shared" si="3"/>
        <v>#DIV/0!</v>
      </c>
      <c r="M7" s="14" t="e">
        <f t="shared" si="4"/>
        <v>#DIV/0!</v>
      </c>
      <c r="N7" s="4"/>
    </row>
    <row r="8" spans="1:20">
      <c r="A8" s="9">
        <v>6</v>
      </c>
      <c r="B8" s="10">
        <v>6</v>
      </c>
      <c r="C8" s="9">
        <v>7</v>
      </c>
      <c r="D8" s="9"/>
      <c r="E8" s="11"/>
      <c r="F8" s="11"/>
      <c r="G8" s="11"/>
      <c r="H8" s="11"/>
      <c r="I8" s="1" t="e">
        <f t="shared" si="0"/>
        <v>#DIV/0!</v>
      </c>
      <c r="J8" s="1" t="e">
        <f t="shared" si="1"/>
        <v>#DIV/0!</v>
      </c>
      <c r="K8" s="4" t="e">
        <f t="shared" si="2"/>
        <v>#DIV/0!</v>
      </c>
      <c r="L8" s="4" t="e">
        <f t="shared" si="3"/>
        <v>#DIV/0!</v>
      </c>
      <c r="M8" s="14" t="e">
        <f t="shared" si="4"/>
        <v>#DIV/0!</v>
      </c>
      <c r="N8" s="4"/>
    </row>
    <row r="9" spans="1:20">
      <c r="A9" s="9">
        <v>7</v>
      </c>
      <c r="B9" s="10">
        <v>7</v>
      </c>
      <c r="C9" s="9">
        <v>7</v>
      </c>
      <c r="D9" s="9"/>
      <c r="E9" s="11"/>
      <c r="F9" s="11"/>
      <c r="G9" s="11"/>
      <c r="H9" s="11"/>
      <c r="I9" s="1" t="e">
        <f t="shared" si="0"/>
        <v>#DIV/0!</v>
      </c>
      <c r="J9" s="1" t="e">
        <f t="shared" si="1"/>
        <v>#DIV/0!</v>
      </c>
      <c r="K9" s="4" t="e">
        <f t="shared" si="2"/>
        <v>#DIV/0!</v>
      </c>
      <c r="L9" s="4" t="e">
        <f t="shared" si="3"/>
        <v>#DIV/0!</v>
      </c>
      <c r="M9" s="14" t="e">
        <f t="shared" si="4"/>
        <v>#DIV/0!</v>
      </c>
      <c r="N9" s="4"/>
    </row>
    <row r="10" spans="1:20">
      <c r="A10" s="9">
        <v>8</v>
      </c>
      <c r="B10" s="10">
        <v>8</v>
      </c>
      <c r="C10" s="9">
        <v>7</v>
      </c>
      <c r="D10" s="9"/>
      <c r="E10" s="11"/>
      <c r="F10" s="11"/>
      <c r="G10" s="11"/>
      <c r="H10" s="11"/>
      <c r="I10" s="1" t="e">
        <f t="shared" si="0"/>
        <v>#DIV/0!</v>
      </c>
      <c r="J10" s="1" t="e">
        <f t="shared" si="1"/>
        <v>#DIV/0!</v>
      </c>
      <c r="K10" s="4" t="e">
        <f t="shared" si="2"/>
        <v>#DIV/0!</v>
      </c>
      <c r="L10" s="4" t="e">
        <f t="shared" si="3"/>
        <v>#DIV/0!</v>
      </c>
      <c r="M10" s="14" t="e">
        <f t="shared" si="4"/>
        <v>#DIV/0!</v>
      </c>
      <c r="N10" s="4"/>
    </row>
    <row r="11" spans="1:20">
      <c r="A11" s="9">
        <v>9</v>
      </c>
      <c r="B11" s="10">
        <v>9</v>
      </c>
      <c r="C11" s="9">
        <v>7</v>
      </c>
      <c r="D11" s="9"/>
      <c r="E11" s="11"/>
      <c r="F11" s="11"/>
      <c r="G11" s="11"/>
      <c r="H11" s="11"/>
      <c r="I11" s="1" t="e">
        <f t="shared" si="0"/>
        <v>#DIV/0!</v>
      </c>
      <c r="J11" s="1" t="e">
        <f t="shared" si="1"/>
        <v>#DIV/0!</v>
      </c>
      <c r="K11" s="4" t="e">
        <f t="shared" si="2"/>
        <v>#DIV/0!</v>
      </c>
      <c r="L11" s="4" t="e">
        <f t="shared" si="3"/>
        <v>#DIV/0!</v>
      </c>
      <c r="M11" s="14" t="e">
        <f t="shared" si="4"/>
        <v>#DIV/0!</v>
      </c>
      <c r="N11" s="4"/>
    </row>
    <row r="12" spans="1:20">
      <c r="A12" s="9">
        <v>10</v>
      </c>
      <c r="B12" s="10">
        <v>10</v>
      </c>
      <c r="C12" s="9">
        <v>7</v>
      </c>
      <c r="D12" s="9"/>
      <c r="E12" s="11"/>
      <c r="F12" s="11"/>
      <c r="G12" s="11"/>
      <c r="H12" s="11"/>
      <c r="I12" s="1" t="e">
        <f t="shared" si="0"/>
        <v>#DIV/0!</v>
      </c>
      <c r="J12" s="1" t="e">
        <f t="shared" si="1"/>
        <v>#DIV/0!</v>
      </c>
      <c r="K12" s="4" t="e">
        <f t="shared" si="2"/>
        <v>#DIV/0!</v>
      </c>
      <c r="L12" s="4" t="e">
        <f t="shared" si="3"/>
        <v>#DIV/0!</v>
      </c>
      <c r="M12" s="14" t="e">
        <f t="shared" si="4"/>
        <v>#DIV/0!</v>
      </c>
      <c r="N12" s="4"/>
    </row>
    <row r="13" spans="1:20">
      <c r="A13" s="9">
        <v>11</v>
      </c>
      <c r="B13" s="10">
        <v>11</v>
      </c>
      <c r="C13" s="9">
        <v>7</v>
      </c>
      <c r="D13" s="9"/>
      <c r="E13" s="11"/>
      <c r="F13" s="11"/>
      <c r="G13" s="11"/>
      <c r="H13" s="11"/>
      <c r="I13" s="1" t="e">
        <f t="shared" si="0"/>
        <v>#DIV/0!</v>
      </c>
      <c r="J13" s="1" t="e">
        <f t="shared" si="1"/>
        <v>#DIV/0!</v>
      </c>
      <c r="K13" s="4" t="e">
        <f t="shared" si="2"/>
        <v>#DIV/0!</v>
      </c>
      <c r="L13" s="4" t="e">
        <f t="shared" si="3"/>
        <v>#DIV/0!</v>
      </c>
      <c r="M13" s="14" t="e">
        <f t="shared" si="4"/>
        <v>#DIV/0!</v>
      </c>
      <c r="N13" s="4"/>
    </row>
    <row r="14" spans="1:20">
      <c r="A14" s="9">
        <v>12</v>
      </c>
      <c r="B14" s="10">
        <v>12</v>
      </c>
      <c r="C14" s="9">
        <v>7</v>
      </c>
      <c r="D14" s="9"/>
      <c r="E14" s="11"/>
      <c r="F14" s="11"/>
      <c r="G14" s="11"/>
      <c r="H14" s="11"/>
      <c r="I14" s="1" t="e">
        <f t="shared" si="0"/>
        <v>#DIV/0!</v>
      </c>
      <c r="J14" s="1" t="e">
        <f t="shared" si="1"/>
        <v>#DIV/0!</v>
      </c>
      <c r="K14" s="4" t="e">
        <f t="shared" si="2"/>
        <v>#DIV/0!</v>
      </c>
      <c r="L14" s="4" t="e">
        <f t="shared" si="3"/>
        <v>#DIV/0!</v>
      </c>
      <c r="M14" s="14" t="e">
        <f t="shared" si="4"/>
        <v>#DIV/0!</v>
      </c>
      <c r="N14" s="4"/>
    </row>
    <row r="15" spans="1:20">
      <c r="A15" s="9">
        <v>13</v>
      </c>
      <c r="B15" s="10">
        <v>13</v>
      </c>
      <c r="C15" s="9">
        <v>7</v>
      </c>
      <c r="D15" s="9"/>
      <c r="E15" s="11"/>
      <c r="F15" s="11"/>
      <c r="G15" s="11"/>
      <c r="H15" s="11"/>
      <c r="I15" s="1" t="e">
        <f t="shared" si="0"/>
        <v>#DIV/0!</v>
      </c>
      <c r="J15" s="1" t="e">
        <f t="shared" si="1"/>
        <v>#DIV/0!</v>
      </c>
      <c r="K15" s="4" t="e">
        <f t="shared" si="2"/>
        <v>#DIV/0!</v>
      </c>
      <c r="L15" s="4" t="e">
        <f t="shared" si="3"/>
        <v>#DIV/0!</v>
      </c>
      <c r="M15" s="14" t="e">
        <f t="shared" si="4"/>
        <v>#DIV/0!</v>
      </c>
      <c r="N15" s="4"/>
    </row>
    <row r="16" spans="1:20">
      <c r="A16" s="9">
        <v>14</v>
      </c>
      <c r="B16" s="10">
        <v>14</v>
      </c>
      <c r="C16" s="9">
        <v>7</v>
      </c>
      <c r="D16" s="9"/>
      <c r="E16" s="11"/>
      <c r="F16" s="11"/>
      <c r="G16" s="11"/>
      <c r="H16" s="11"/>
      <c r="I16" s="1" t="e">
        <f t="shared" si="0"/>
        <v>#DIV/0!</v>
      </c>
      <c r="J16" s="1" t="e">
        <f t="shared" si="1"/>
        <v>#DIV/0!</v>
      </c>
      <c r="K16" s="4" t="e">
        <f t="shared" si="2"/>
        <v>#DIV/0!</v>
      </c>
      <c r="L16" s="4" t="e">
        <f t="shared" si="3"/>
        <v>#DIV/0!</v>
      </c>
      <c r="M16" s="14" t="e">
        <f t="shared" si="4"/>
        <v>#DIV/0!</v>
      </c>
      <c r="N16" s="4"/>
    </row>
    <row r="17" spans="1:14">
      <c r="A17" s="9">
        <v>15</v>
      </c>
      <c r="B17" s="10">
        <v>15</v>
      </c>
      <c r="C17" s="9">
        <v>7</v>
      </c>
      <c r="D17" s="9"/>
      <c r="E17" s="11"/>
      <c r="F17" s="11"/>
      <c r="G17" s="11"/>
      <c r="H17" s="11"/>
      <c r="I17" s="1" t="e">
        <f t="shared" si="0"/>
        <v>#DIV/0!</v>
      </c>
      <c r="J17" s="1" t="e">
        <f t="shared" si="1"/>
        <v>#DIV/0!</v>
      </c>
      <c r="K17" s="4" t="e">
        <f t="shared" si="2"/>
        <v>#DIV/0!</v>
      </c>
      <c r="L17" s="4" t="e">
        <f t="shared" si="3"/>
        <v>#DIV/0!</v>
      </c>
      <c r="M17" s="14" t="e">
        <f t="shared" si="4"/>
        <v>#DIV/0!</v>
      </c>
      <c r="N17" s="4"/>
    </row>
    <row r="18" spans="1:14">
      <c r="A18" s="9">
        <v>16</v>
      </c>
      <c r="B18" s="10">
        <v>16</v>
      </c>
      <c r="C18" s="9">
        <v>7</v>
      </c>
      <c r="D18" s="9"/>
      <c r="E18" s="11"/>
      <c r="F18" s="11"/>
      <c r="G18" s="11"/>
      <c r="H18" s="11"/>
      <c r="I18" s="1" t="e">
        <f t="shared" si="0"/>
        <v>#DIV/0!</v>
      </c>
      <c r="J18" s="1" t="e">
        <f t="shared" si="1"/>
        <v>#DIV/0!</v>
      </c>
      <c r="K18" s="4" t="e">
        <f t="shared" si="2"/>
        <v>#DIV/0!</v>
      </c>
      <c r="L18" s="4" t="e">
        <f t="shared" si="3"/>
        <v>#DIV/0!</v>
      </c>
      <c r="M18" s="14" t="e">
        <f t="shared" si="4"/>
        <v>#DIV/0!</v>
      </c>
      <c r="N18" s="4"/>
    </row>
    <row r="19" spans="1:14">
      <c r="A19" s="9">
        <v>17</v>
      </c>
      <c r="B19" s="10">
        <v>17</v>
      </c>
      <c r="C19" s="9">
        <v>7</v>
      </c>
      <c r="D19" s="9"/>
      <c r="E19" s="11"/>
      <c r="F19" s="11"/>
      <c r="G19" s="11"/>
      <c r="H19" s="11"/>
      <c r="I19" s="1" t="e">
        <f t="shared" si="0"/>
        <v>#DIV/0!</v>
      </c>
      <c r="J19" s="1" t="e">
        <f t="shared" si="1"/>
        <v>#DIV/0!</v>
      </c>
      <c r="K19" s="4" t="e">
        <f t="shared" si="2"/>
        <v>#DIV/0!</v>
      </c>
      <c r="L19" s="4" t="e">
        <f t="shared" si="3"/>
        <v>#DIV/0!</v>
      </c>
      <c r="M19" s="14" t="e">
        <f t="shared" si="4"/>
        <v>#DIV/0!</v>
      </c>
      <c r="N19" s="4"/>
    </row>
    <row r="20" spans="1:14">
      <c r="A20" s="9">
        <v>18</v>
      </c>
      <c r="B20" s="10">
        <v>18</v>
      </c>
      <c r="C20" s="9">
        <v>7</v>
      </c>
      <c r="D20" s="9"/>
      <c r="E20" s="11"/>
      <c r="F20" s="11"/>
      <c r="G20" s="11"/>
      <c r="H20" s="11"/>
      <c r="I20" s="1" t="e">
        <f t="shared" si="0"/>
        <v>#DIV/0!</v>
      </c>
      <c r="J20" s="1" t="e">
        <f t="shared" si="1"/>
        <v>#DIV/0!</v>
      </c>
      <c r="K20" s="4" t="e">
        <f t="shared" si="2"/>
        <v>#DIV/0!</v>
      </c>
      <c r="L20" s="4" t="e">
        <f t="shared" si="3"/>
        <v>#DIV/0!</v>
      </c>
      <c r="M20" s="14" t="e">
        <f t="shared" si="4"/>
        <v>#DIV/0!</v>
      </c>
      <c r="N20" s="4"/>
    </row>
    <row r="21" spans="1:14">
      <c r="A21" s="9">
        <v>19</v>
      </c>
      <c r="B21" s="10">
        <v>19</v>
      </c>
      <c r="C21" s="9">
        <v>7</v>
      </c>
      <c r="D21" s="9"/>
      <c r="E21" s="11"/>
      <c r="F21" s="11"/>
      <c r="G21" s="11"/>
      <c r="H21" s="11"/>
      <c r="I21" s="1" t="e">
        <f t="shared" si="0"/>
        <v>#DIV/0!</v>
      </c>
      <c r="J21" s="1" t="e">
        <f t="shared" si="1"/>
        <v>#DIV/0!</v>
      </c>
      <c r="K21" s="4" t="e">
        <f t="shared" si="2"/>
        <v>#DIV/0!</v>
      </c>
      <c r="L21" s="4" t="e">
        <f t="shared" si="3"/>
        <v>#DIV/0!</v>
      </c>
      <c r="M21" s="14" t="e">
        <f t="shared" si="4"/>
        <v>#DIV/0!</v>
      </c>
      <c r="N21" s="4"/>
    </row>
    <row r="22" spans="1:14">
      <c r="K22" s="4"/>
    </row>
    <row r="23" spans="1:14">
      <c r="K23" s="4"/>
    </row>
    <row r="24" spans="1:14">
      <c r="K24" s="4"/>
    </row>
    <row r="25" spans="1:14">
      <c r="K25" s="4"/>
    </row>
    <row r="26" spans="1:14">
      <c r="K26" s="4"/>
    </row>
    <row r="27" spans="1:14">
      <c r="K27" s="4"/>
    </row>
    <row r="28" spans="1:14">
      <c r="K28" s="4"/>
    </row>
    <row r="29" spans="1:14">
      <c r="K29" s="4"/>
    </row>
  </sheetData>
  <mergeCells count="7">
    <mergeCell ref="A1:A2"/>
    <mergeCell ref="P1:S1"/>
    <mergeCell ref="E1:H1"/>
    <mergeCell ref="I1:L1"/>
    <mergeCell ref="B1:B2"/>
    <mergeCell ref="C1:C2"/>
    <mergeCell ref="D1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4"/>
  <sheetViews>
    <sheetView workbookViewId="0">
      <selection activeCell="M3" sqref="M3:M16"/>
    </sheetView>
  </sheetViews>
  <sheetFormatPr defaultRowHeight="15"/>
  <cols>
    <col min="3" max="4" width="19.85546875" style="1" customWidth="1"/>
    <col min="5" max="5" width="9.140625" style="8"/>
    <col min="6" max="6" width="11.42578125" style="8" bestFit="1" customWidth="1"/>
    <col min="7" max="7" width="10.85546875" style="8" bestFit="1" customWidth="1"/>
    <col min="8" max="8" width="10.42578125" style="8" customWidth="1"/>
    <col min="9" max="9" width="10.42578125" style="1" customWidth="1"/>
    <col min="10" max="10" width="11.5703125" style="1" bestFit="1" customWidth="1"/>
    <col min="11" max="12" width="10.42578125" style="1" customWidth="1"/>
    <col min="13" max="13" width="14.140625" style="2" customWidth="1"/>
    <col min="14" max="14" width="10.42578125" style="2" customWidth="1"/>
    <col min="15" max="15" width="23.28515625" bestFit="1" customWidth="1"/>
    <col min="16" max="16" width="8.28515625" bestFit="1" customWidth="1"/>
    <col min="17" max="17" width="12.7109375" bestFit="1" customWidth="1"/>
    <col min="18" max="18" width="10.42578125" bestFit="1" customWidth="1"/>
    <col min="19" max="19" width="11.85546875" bestFit="1" customWidth="1"/>
    <col min="20" max="20" width="7.42578125" customWidth="1"/>
  </cols>
  <sheetData>
    <row r="1" spans="1:20">
      <c r="A1" s="103" t="s">
        <v>15</v>
      </c>
      <c r="B1" s="104" t="s">
        <v>4</v>
      </c>
      <c r="C1" s="104" t="s">
        <v>5</v>
      </c>
      <c r="D1" s="104" t="s">
        <v>6</v>
      </c>
      <c r="E1" s="105" t="s">
        <v>11</v>
      </c>
      <c r="F1" s="105"/>
      <c r="G1" s="105"/>
      <c r="H1" s="105"/>
      <c r="I1" s="104" t="s">
        <v>12</v>
      </c>
      <c r="J1" s="104"/>
      <c r="K1" s="104"/>
      <c r="L1" s="104"/>
      <c r="M1" s="3"/>
      <c r="N1" s="3"/>
      <c r="O1" s="3"/>
      <c r="P1" s="104" t="s">
        <v>10</v>
      </c>
      <c r="Q1" s="104"/>
      <c r="R1" s="104"/>
      <c r="S1" s="104"/>
    </row>
    <row r="2" spans="1:20" ht="15.75">
      <c r="A2" s="103"/>
      <c r="B2" s="104"/>
      <c r="C2" s="104"/>
      <c r="D2" s="104"/>
      <c r="E2" s="7" t="s">
        <v>3</v>
      </c>
      <c r="F2" s="7" t="s">
        <v>0</v>
      </c>
      <c r="G2" s="7" t="s">
        <v>1</v>
      </c>
      <c r="H2" s="7" t="s">
        <v>2</v>
      </c>
      <c r="I2" s="3" t="s">
        <v>3</v>
      </c>
      <c r="J2" s="3" t="s">
        <v>0</v>
      </c>
      <c r="K2" s="3" t="s">
        <v>1</v>
      </c>
      <c r="L2" s="3" t="s">
        <v>2</v>
      </c>
      <c r="M2" s="3" t="s">
        <v>16</v>
      </c>
      <c r="N2" s="3"/>
      <c r="O2" s="5"/>
      <c r="P2" s="5" t="s">
        <v>3</v>
      </c>
      <c r="Q2" s="5" t="s">
        <v>0</v>
      </c>
      <c r="R2" s="6"/>
      <c r="S2" s="5" t="s">
        <v>1</v>
      </c>
      <c r="T2" s="5" t="s">
        <v>2</v>
      </c>
    </row>
    <row r="3" spans="1:20" ht="15.75">
      <c r="A3" s="9">
        <v>1</v>
      </c>
      <c r="B3" s="10">
        <v>1</v>
      </c>
      <c r="C3" s="9">
        <v>7</v>
      </c>
      <c r="D3" s="9" t="s">
        <v>7</v>
      </c>
      <c r="E3" s="11"/>
      <c r="F3" s="11"/>
      <c r="G3" s="11"/>
      <c r="H3" s="11"/>
      <c r="I3" s="1" t="e">
        <f>E3/$P$3*$P$4</f>
        <v>#DIV/0!</v>
      </c>
      <c r="J3" s="1" t="e">
        <f>F3/$Q$3*$Q$4</f>
        <v>#DIV/0!</v>
      </c>
      <c r="K3" s="4" t="e">
        <f>$S$3/G3*$S$4</f>
        <v>#DIV/0!</v>
      </c>
      <c r="L3" s="4" t="e">
        <f>$T$3/H3*$T$4</f>
        <v>#DIV/0!</v>
      </c>
      <c r="M3" s="14" t="e">
        <f>SUM(I3:L3)</f>
        <v>#DIV/0!</v>
      </c>
      <c r="N3" s="4"/>
      <c r="O3" s="6" t="s">
        <v>8</v>
      </c>
      <c r="P3" s="13"/>
      <c r="Q3" s="13">
        <f>MAX(F3:F16)</f>
        <v>0</v>
      </c>
      <c r="R3" s="6" t="s">
        <v>13</v>
      </c>
      <c r="S3" s="13">
        <f>MIN(G3:G16)</f>
        <v>0</v>
      </c>
      <c r="T3" s="13">
        <f>MIN(H3:H16)</f>
        <v>0</v>
      </c>
    </row>
    <row r="4" spans="1:20" ht="15.75">
      <c r="A4" s="9">
        <v>2</v>
      </c>
      <c r="B4" s="10">
        <v>2</v>
      </c>
      <c r="C4" s="9">
        <v>7</v>
      </c>
      <c r="D4" s="9"/>
      <c r="E4" s="11"/>
      <c r="F4" s="11"/>
      <c r="G4" s="11"/>
      <c r="H4" s="11"/>
      <c r="I4" s="1" t="e">
        <f t="shared" ref="I4:I16" si="0">E4/$P$3*$P$4</f>
        <v>#DIV/0!</v>
      </c>
      <c r="J4" s="1" t="e">
        <f t="shared" ref="J4:J16" si="1">F4/$Q$3*$Q$4</f>
        <v>#DIV/0!</v>
      </c>
      <c r="K4" s="4" t="e">
        <f t="shared" ref="K4:K16" si="2">$S$3/G4*$S$4</f>
        <v>#DIV/0!</v>
      </c>
      <c r="L4" s="4" t="e">
        <f t="shared" ref="L4:L16" si="3">$T$3/H4*$T$4</f>
        <v>#DIV/0!</v>
      </c>
      <c r="M4" s="14" t="e">
        <f t="shared" ref="M4:M16" si="4">SUM(I4:L4)</f>
        <v>#DIV/0!</v>
      </c>
      <c r="N4" s="4"/>
      <c r="O4" s="6" t="s">
        <v>9</v>
      </c>
      <c r="P4" s="13"/>
      <c r="Q4" s="13"/>
      <c r="R4" s="6" t="s">
        <v>14</v>
      </c>
      <c r="S4" s="13"/>
      <c r="T4" s="13"/>
    </row>
    <row r="5" spans="1:20">
      <c r="A5" s="9">
        <v>3</v>
      </c>
      <c r="B5" s="10">
        <v>3</v>
      </c>
      <c r="C5" s="9">
        <v>7</v>
      </c>
      <c r="D5" s="9"/>
      <c r="E5" s="11"/>
      <c r="F5" s="11"/>
      <c r="G5" s="11"/>
      <c r="H5" s="11"/>
      <c r="I5" s="1" t="e">
        <f t="shared" si="0"/>
        <v>#DIV/0!</v>
      </c>
      <c r="J5" s="1" t="e">
        <f t="shared" si="1"/>
        <v>#DIV/0!</v>
      </c>
      <c r="K5" s="4" t="e">
        <f t="shared" si="2"/>
        <v>#DIV/0!</v>
      </c>
      <c r="L5" s="4" t="e">
        <f t="shared" si="3"/>
        <v>#DIV/0!</v>
      </c>
      <c r="M5" s="14" t="e">
        <f t="shared" si="4"/>
        <v>#DIV/0!</v>
      </c>
      <c r="N5" s="4"/>
    </row>
    <row r="6" spans="1:20">
      <c r="A6" s="9">
        <v>4</v>
      </c>
      <c r="B6" s="10">
        <v>4</v>
      </c>
      <c r="C6" s="9">
        <v>7</v>
      </c>
      <c r="D6" s="9"/>
      <c r="E6" s="11"/>
      <c r="F6" s="11"/>
      <c r="G6" s="11"/>
      <c r="H6" s="11"/>
      <c r="I6" s="1" t="e">
        <f t="shared" si="0"/>
        <v>#DIV/0!</v>
      </c>
      <c r="J6" s="1" t="e">
        <f t="shared" si="1"/>
        <v>#DIV/0!</v>
      </c>
      <c r="K6" s="4" t="e">
        <f t="shared" si="2"/>
        <v>#DIV/0!</v>
      </c>
      <c r="L6" s="4" t="e">
        <f t="shared" si="3"/>
        <v>#DIV/0!</v>
      </c>
      <c r="M6" s="14" t="e">
        <f t="shared" si="4"/>
        <v>#DIV/0!</v>
      </c>
      <c r="N6" s="4"/>
    </row>
    <row r="7" spans="1:20">
      <c r="A7" s="9">
        <v>5</v>
      </c>
      <c r="B7" s="10">
        <v>5</v>
      </c>
      <c r="C7" s="9">
        <v>7</v>
      </c>
      <c r="D7" s="9"/>
      <c r="E7" s="11"/>
      <c r="F7" s="11"/>
      <c r="G7" s="11"/>
      <c r="H7" s="11"/>
      <c r="I7" s="1" t="e">
        <f t="shared" si="0"/>
        <v>#DIV/0!</v>
      </c>
      <c r="J7" s="1" t="e">
        <f t="shared" si="1"/>
        <v>#DIV/0!</v>
      </c>
      <c r="K7" s="4" t="e">
        <f t="shared" si="2"/>
        <v>#DIV/0!</v>
      </c>
      <c r="L7" s="4" t="e">
        <f t="shared" si="3"/>
        <v>#DIV/0!</v>
      </c>
      <c r="M7" s="14" t="e">
        <f t="shared" si="4"/>
        <v>#DIV/0!</v>
      </c>
      <c r="N7" s="4"/>
    </row>
    <row r="8" spans="1:20">
      <c r="A8" s="9">
        <v>6</v>
      </c>
      <c r="B8" s="10">
        <v>6</v>
      </c>
      <c r="C8" s="9">
        <v>7</v>
      </c>
      <c r="D8" s="9"/>
      <c r="E8" s="11"/>
      <c r="F8" s="11"/>
      <c r="G8" s="11"/>
      <c r="H8" s="11"/>
      <c r="I8" s="1" t="e">
        <f t="shared" si="0"/>
        <v>#DIV/0!</v>
      </c>
      <c r="J8" s="1" t="e">
        <f t="shared" si="1"/>
        <v>#DIV/0!</v>
      </c>
      <c r="K8" s="4" t="e">
        <f t="shared" si="2"/>
        <v>#DIV/0!</v>
      </c>
      <c r="L8" s="4" t="e">
        <f t="shared" si="3"/>
        <v>#DIV/0!</v>
      </c>
      <c r="M8" s="14" t="e">
        <f t="shared" si="4"/>
        <v>#DIV/0!</v>
      </c>
      <c r="N8" s="4"/>
    </row>
    <row r="9" spans="1:20">
      <c r="A9" s="9">
        <v>7</v>
      </c>
      <c r="B9" s="10">
        <v>7</v>
      </c>
      <c r="C9" s="9">
        <v>7</v>
      </c>
      <c r="D9" s="9"/>
      <c r="E9" s="11"/>
      <c r="F9" s="11"/>
      <c r="G9" s="11"/>
      <c r="H9" s="11"/>
      <c r="I9" s="1" t="e">
        <f t="shared" si="0"/>
        <v>#DIV/0!</v>
      </c>
      <c r="J9" s="1" t="e">
        <f t="shared" si="1"/>
        <v>#DIV/0!</v>
      </c>
      <c r="K9" s="4" t="e">
        <f t="shared" si="2"/>
        <v>#DIV/0!</v>
      </c>
      <c r="L9" s="4" t="e">
        <f t="shared" si="3"/>
        <v>#DIV/0!</v>
      </c>
      <c r="M9" s="14" t="e">
        <f t="shared" si="4"/>
        <v>#DIV/0!</v>
      </c>
      <c r="N9" s="4"/>
    </row>
    <row r="10" spans="1:20">
      <c r="A10" s="9">
        <v>8</v>
      </c>
      <c r="B10" s="10">
        <v>8</v>
      </c>
      <c r="C10" s="9">
        <v>7</v>
      </c>
      <c r="D10" s="9"/>
      <c r="E10" s="11"/>
      <c r="F10" s="11"/>
      <c r="G10" s="11"/>
      <c r="H10" s="11"/>
      <c r="I10" s="1" t="e">
        <f t="shared" si="0"/>
        <v>#DIV/0!</v>
      </c>
      <c r="J10" s="1" t="e">
        <f t="shared" si="1"/>
        <v>#DIV/0!</v>
      </c>
      <c r="K10" s="4" t="e">
        <f t="shared" si="2"/>
        <v>#DIV/0!</v>
      </c>
      <c r="L10" s="4" t="e">
        <f t="shared" si="3"/>
        <v>#DIV/0!</v>
      </c>
      <c r="M10" s="14" t="e">
        <f t="shared" si="4"/>
        <v>#DIV/0!</v>
      </c>
      <c r="N10" s="4"/>
    </row>
    <row r="11" spans="1:20">
      <c r="A11" s="9">
        <v>9</v>
      </c>
      <c r="B11" s="10">
        <v>9</v>
      </c>
      <c r="C11" s="9">
        <v>7</v>
      </c>
      <c r="D11" s="9"/>
      <c r="E11" s="11"/>
      <c r="F11" s="11"/>
      <c r="G11" s="11"/>
      <c r="H11" s="11"/>
      <c r="I11" s="1" t="e">
        <f t="shared" si="0"/>
        <v>#DIV/0!</v>
      </c>
      <c r="J11" s="1" t="e">
        <f t="shared" si="1"/>
        <v>#DIV/0!</v>
      </c>
      <c r="K11" s="4" t="e">
        <f t="shared" si="2"/>
        <v>#DIV/0!</v>
      </c>
      <c r="L11" s="4" t="e">
        <f t="shared" si="3"/>
        <v>#DIV/0!</v>
      </c>
      <c r="M11" s="14" t="e">
        <f t="shared" si="4"/>
        <v>#DIV/0!</v>
      </c>
      <c r="N11" s="4"/>
    </row>
    <row r="12" spans="1:20">
      <c r="A12" s="9">
        <v>10</v>
      </c>
      <c r="B12" s="10">
        <v>10</v>
      </c>
      <c r="C12" s="9">
        <v>7</v>
      </c>
      <c r="D12" s="9"/>
      <c r="E12" s="11"/>
      <c r="F12" s="11"/>
      <c r="G12" s="11"/>
      <c r="H12" s="11"/>
      <c r="I12" s="1" t="e">
        <f t="shared" si="0"/>
        <v>#DIV/0!</v>
      </c>
      <c r="J12" s="1" t="e">
        <f t="shared" si="1"/>
        <v>#DIV/0!</v>
      </c>
      <c r="K12" s="4" t="e">
        <f t="shared" si="2"/>
        <v>#DIV/0!</v>
      </c>
      <c r="L12" s="4" t="e">
        <f t="shared" si="3"/>
        <v>#DIV/0!</v>
      </c>
      <c r="M12" s="14" t="e">
        <f t="shared" si="4"/>
        <v>#DIV/0!</v>
      </c>
      <c r="N12" s="4"/>
    </row>
    <row r="13" spans="1:20">
      <c r="A13" s="9">
        <v>11</v>
      </c>
      <c r="B13" s="10">
        <v>11</v>
      </c>
      <c r="C13" s="9">
        <v>7</v>
      </c>
      <c r="D13" s="9"/>
      <c r="E13" s="11"/>
      <c r="F13" s="11"/>
      <c r="G13" s="11"/>
      <c r="H13" s="11"/>
      <c r="I13" s="1" t="e">
        <f t="shared" si="0"/>
        <v>#DIV/0!</v>
      </c>
      <c r="J13" s="1" t="e">
        <f t="shared" si="1"/>
        <v>#DIV/0!</v>
      </c>
      <c r="K13" s="4" t="e">
        <f t="shared" si="2"/>
        <v>#DIV/0!</v>
      </c>
      <c r="L13" s="4" t="e">
        <f t="shared" si="3"/>
        <v>#DIV/0!</v>
      </c>
      <c r="M13" s="14" t="e">
        <f t="shared" si="4"/>
        <v>#DIV/0!</v>
      </c>
      <c r="N13" s="4"/>
    </row>
    <row r="14" spans="1:20">
      <c r="A14" s="9">
        <v>12</v>
      </c>
      <c r="B14" s="10">
        <v>12</v>
      </c>
      <c r="C14" s="9">
        <v>7</v>
      </c>
      <c r="D14" s="9"/>
      <c r="E14" s="11"/>
      <c r="F14" s="11"/>
      <c r="G14" s="11"/>
      <c r="H14" s="11"/>
      <c r="I14" s="1" t="e">
        <f t="shared" si="0"/>
        <v>#DIV/0!</v>
      </c>
      <c r="J14" s="1" t="e">
        <f t="shared" si="1"/>
        <v>#DIV/0!</v>
      </c>
      <c r="K14" s="4" t="e">
        <f t="shared" si="2"/>
        <v>#DIV/0!</v>
      </c>
      <c r="L14" s="4" t="e">
        <f t="shared" si="3"/>
        <v>#DIV/0!</v>
      </c>
      <c r="M14" s="14" t="e">
        <f t="shared" si="4"/>
        <v>#DIV/0!</v>
      </c>
      <c r="N14" s="4"/>
    </row>
    <row r="15" spans="1:20">
      <c r="A15" s="9">
        <v>13</v>
      </c>
      <c r="B15" s="10">
        <v>13</v>
      </c>
      <c r="C15" s="9">
        <v>7</v>
      </c>
      <c r="D15" s="9"/>
      <c r="E15" s="11"/>
      <c r="F15" s="11"/>
      <c r="G15" s="11"/>
      <c r="H15" s="11"/>
      <c r="I15" s="1" t="e">
        <f t="shared" si="0"/>
        <v>#DIV/0!</v>
      </c>
      <c r="J15" s="1" t="e">
        <f t="shared" si="1"/>
        <v>#DIV/0!</v>
      </c>
      <c r="K15" s="4" t="e">
        <f t="shared" si="2"/>
        <v>#DIV/0!</v>
      </c>
      <c r="L15" s="4" t="e">
        <f t="shared" si="3"/>
        <v>#DIV/0!</v>
      </c>
      <c r="M15" s="14" t="e">
        <f t="shared" si="4"/>
        <v>#DIV/0!</v>
      </c>
      <c r="N15" s="4"/>
    </row>
    <row r="16" spans="1:20">
      <c r="A16" s="9">
        <v>14</v>
      </c>
      <c r="B16" s="10">
        <v>14</v>
      </c>
      <c r="C16" s="9">
        <v>7</v>
      </c>
      <c r="D16" s="9"/>
      <c r="E16" s="11"/>
      <c r="F16" s="11"/>
      <c r="G16" s="11"/>
      <c r="H16" s="11"/>
      <c r="I16" s="1" t="e">
        <f t="shared" si="0"/>
        <v>#DIV/0!</v>
      </c>
      <c r="J16" s="1" t="e">
        <f t="shared" si="1"/>
        <v>#DIV/0!</v>
      </c>
      <c r="K16" s="4" t="e">
        <f t="shared" si="2"/>
        <v>#DIV/0!</v>
      </c>
      <c r="L16" s="4" t="e">
        <f t="shared" si="3"/>
        <v>#DIV/0!</v>
      </c>
      <c r="M16" s="14" t="e">
        <f t="shared" si="4"/>
        <v>#DIV/0!</v>
      </c>
      <c r="N16" s="4"/>
    </row>
    <row r="17" spans="11:11">
      <c r="K17" s="4"/>
    </row>
    <row r="18" spans="11:11">
      <c r="K18" s="4"/>
    </row>
    <row r="19" spans="11:11">
      <c r="K19" s="4"/>
    </row>
    <row r="20" spans="11:11">
      <c r="K20" s="4"/>
    </row>
    <row r="21" spans="11:11">
      <c r="K21" s="4"/>
    </row>
    <row r="22" spans="11:11">
      <c r="K22" s="4"/>
    </row>
    <row r="23" spans="11:11">
      <c r="K23" s="4"/>
    </row>
    <row r="24" spans="11:11">
      <c r="K24" s="4"/>
    </row>
  </sheetData>
  <mergeCells count="7">
    <mergeCell ref="P1:S1"/>
    <mergeCell ref="A1:A2"/>
    <mergeCell ref="B1:B2"/>
    <mergeCell ref="C1:C2"/>
    <mergeCell ref="D1:D2"/>
    <mergeCell ref="E1:H1"/>
    <mergeCell ref="I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6"/>
  <sheetViews>
    <sheetView workbookViewId="0">
      <selection activeCell="M3" sqref="M3:N57"/>
    </sheetView>
  </sheetViews>
  <sheetFormatPr defaultRowHeight="15"/>
  <cols>
    <col min="1" max="2" width="9.140625" customWidth="1"/>
    <col min="3" max="3" width="6.85546875" style="1" bestFit="1" customWidth="1"/>
    <col min="4" max="4" width="15.85546875" style="20" customWidth="1"/>
    <col min="5" max="5" width="13.7109375" style="20" customWidth="1"/>
    <col min="6" max="6" width="19.85546875" style="1" customWidth="1"/>
    <col min="7" max="7" width="9.140625" style="8"/>
    <col min="8" max="8" width="11.42578125" style="8" bestFit="1" customWidth="1"/>
    <col min="9" max="9" width="10.42578125" style="8" customWidth="1"/>
    <col min="10" max="10" width="10.42578125" style="1" customWidth="1"/>
    <col min="11" max="11" width="11.5703125" style="1" bestFit="1" customWidth="1"/>
    <col min="12" max="12" width="10.42578125" style="1" customWidth="1"/>
    <col min="13" max="13" width="14.140625" style="2" customWidth="1"/>
    <col min="14" max="14" width="15" style="2" customWidth="1"/>
    <col min="15" max="15" width="23.28515625" bestFit="1" customWidth="1"/>
    <col min="16" max="16" width="8.28515625" bestFit="1" customWidth="1"/>
    <col min="17" max="17" width="12.7109375" bestFit="1" customWidth="1"/>
    <col min="18" max="18" width="10.42578125" bestFit="1" customWidth="1"/>
    <col min="19" max="19" width="7.42578125" customWidth="1"/>
  </cols>
  <sheetData>
    <row r="1" spans="1:19">
      <c r="A1" s="107" t="s">
        <v>15</v>
      </c>
      <c r="B1" s="109" t="s">
        <v>4</v>
      </c>
      <c r="C1" s="109" t="s">
        <v>5</v>
      </c>
      <c r="D1" s="106" t="s">
        <v>6</v>
      </c>
      <c r="E1" s="106"/>
      <c r="F1" s="106"/>
      <c r="G1" s="111" t="s">
        <v>11</v>
      </c>
      <c r="H1" s="111"/>
      <c r="I1" s="111"/>
      <c r="J1" s="106" t="s">
        <v>12</v>
      </c>
      <c r="K1" s="106"/>
      <c r="L1" s="106"/>
      <c r="M1" s="37"/>
      <c r="N1" s="106" t="s">
        <v>18</v>
      </c>
      <c r="O1" s="3"/>
      <c r="P1" s="104" t="s">
        <v>10</v>
      </c>
      <c r="Q1" s="104"/>
      <c r="R1" s="104"/>
    </row>
    <row r="2" spans="1:19" ht="16.5" thickBot="1">
      <c r="A2" s="108"/>
      <c r="B2" s="110"/>
      <c r="C2" s="110"/>
      <c r="D2" s="106"/>
      <c r="E2" s="106"/>
      <c r="F2" s="106"/>
      <c r="G2" s="38" t="s">
        <v>3</v>
      </c>
      <c r="H2" s="38" t="s">
        <v>0</v>
      </c>
      <c r="I2" s="38" t="s">
        <v>224</v>
      </c>
      <c r="J2" s="37" t="s">
        <v>3</v>
      </c>
      <c r="K2" s="37" t="s">
        <v>0</v>
      </c>
      <c r="L2" s="37" t="s">
        <v>224</v>
      </c>
      <c r="M2" s="37" t="s">
        <v>16</v>
      </c>
      <c r="N2" s="106"/>
      <c r="O2" s="5"/>
      <c r="P2" s="5" t="s">
        <v>3</v>
      </c>
      <c r="Q2" s="5" t="s">
        <v>0</v>
      </c>
      <c r="R2" s="6"/>
      <c r="S2" s="5" t="s">
        <v>224</v>
      </c>
    </row>
    <row r="3" spans="1:19" ht="16.5" thickBot="1">
      <c r="A3" s="43">
        <v>43</v>
      </c>
      <c r="B3" s="10"/>
      <c r="C3" s="12" t="s">
        <v>17</v>
      </c>
      <c r="D3" s="63" t="s">
        <v>164</v>
      </c>
      <c r="E3" s="64" t="s">
        <v>53</v>
      </c>
      <c r="F3" s="64" t="s">
        <v>35</v>
      </c>
      <c r="G3" s="54">
        <v>10.5</v>
      </c>
      <c r="H3" s="54">
        <v>15.1</v>
      </c>
      <c r="I3" s="52">
        <v>61.12</v>
      </c>
      <c r="J3" s="9">
        <f>G3/$P$3*$P$4</f>
        <v>8.235294117647058</v>
      </c>
      <c r="K3" s="9">
        <f>H3/$Q$3*$Q$4</f>
        <v>30.2</v>
      </c>
      <c r="L3" s="9">
        <f>$S$3/I3*$S$4</f>
        <v>20.222513089005236</v>
      </c>
      <c r="M3" s="16">
        <f>J3+K3+L3</f>
        <v>58.657807206652294</v>
      </c>
      <c r="N3" s="43"/>
      <c r="O3" s="6" t="s">
        <v>8</v>
      </c>
      <c r="P3" s="13">
        <v>25.5</v>
      </c>
      <c r="Q3" s="13">
        <v>20</v>
      </c>
      <c r="R3" s="6" t="s">
        <v>13</v>
      </c>
      <c r="S3" s="13">
        <v>30.9</v>
      </c>
    </row>
    <row r="4" spans="1:19" ht="16.5" thickBot="1">
      <c r="A4" s="43">
        <v>14</v>
      </c>
      <c r="B4" s="10"/>
      <c r="C4" s="12" t="s">
        <v>17</v>
      </c>
      <c r="D4" s="61" t="s">
        <v>214</v>
      </c>
      <c r="E4" s="62" t="s">
        <v>22</v>
      </c>
      <c r="F4" s="62" t="s">
        <v>33</v>
      </c>
      <c r="G4" s="54">
        <v>12.6</v>
      </c>
      <c r="H4" s="54">
        <v>17.533000000000001</v>
      </c>
      <c r="I4" s="52">
        <v>57.16</v>
      </c>
      <c r="J4" s="43">
        <f>G4/$P$3*$P$4</f>
        <v>9.8823529411764692</v>
      </c>
      <c r="K4" s="9">
        <f>H4/$Q$3*$Q$4</f>
        <v>35.066000000000003</v>
      </c>
      <c r="L4" s="9">
        <f>$S$3/I4*$S$4</f>
        <v>21.623512946116165</v>
      </c>
      <c r="M4" s="16">
        <f>J4+K4+L4</f>
        <v>66.571865887292631</v>
      </c>
      <c r="N4" s="15" t="s">
        <v>233</v>
      </c>
      <c r="O4" s="6" t="s">
        <v>9</v>
      </c>
      <c r="P4" s="13">
        <v>20</v>
      </c>
      <c r="Q4" s="13">
        <v>40</v>
      </c>
      <c r="R4" s="6" t="s">
        <v>14</v>
      </c>
      <c r="S4" s="13">
        <v>40</v>
      </c>
    </row>
    <row r="5" spans="1:19" ht="16.5" thickBot="1">
      <c r="A5" s="43">
        <v>12</v>
      </c>
      <c r="B5" s="10"/>
      <c r="C5" s="12" t="s">
        <v>17</v>
      </c>
      <c r="D5" s="61" t="s">
        <v>213</v>
      </c>
      <c r="E5" s="62" t="s">
        <v>32</v>
      </c>
      <c r="F5" s="62" t="s">
        <v>30</v>
      </c>
      <c r="G5" s="41">
        <v>14.9</v>
      </c>
      <c r="H5" s="41">
        <v>17.065999999999999</v>
      </c>
      <c r="I5" s="52">
        <v>56.88</v>
      </c>
      <c r="J5" s="43">
        <f>G5/$P$3*$P$4</f>
        <v>11.686274509803923</v>
      </c>
      <c r="K5" s="9">
        <f>H5/$Q$3*$Q$4</f>
        <v>34.131999999999998</v>
      </c>
      <c r="L5" s="9">
        <f>$S$3/I5*$S$4</f>
        <v>21.729957805907173</v>
      </c>
      <c r="M5" s="16">
        <f>J5+K5+L5</f>
        <v>67.54823231571109</v>
      </c>
      <c r="N5" s="15" t="s">
        <v>233</v>
      </c>
    </row>
    <row r="6" spans="1:19" ht="16.5" thickBot="1">
      <c r="A6" s="43">
        <v>9</v>
      </c>
      <c r="B6" s="10"/>
      <c r="C6" s="12" t="s">
        <v>17</v>
      </c>
      <c r="D6" s="59" t="s">
        <v>150</v>
      </c>
      <c r="E6" s="62" t="s">
        <v>46</v>
      </c>
      <c r="F6" s="62" t="s">
        <v>151</v>
      </c>
      <c r="G6" s="41">
        <v>17</v>
      </c>
      <c r="H6" s="41">
        <v>18</v>
      </c>
      <c r="I6" s="52">
        <v>49.83</v>
      </c>
      <c r="J6" s="43">
        <f>G6/$P$3*$P$4</f>
        <v>13.333333333333332</v>
      </c>
      <c r="K6" s="9">
        <f>H6/$Q$3*$Q$4</f>
        <v>36</v>
      </c>
      <c r="L6" s="9">
        <f>$S$3/I6*$S$4</f>
        <v>24.804334738109574</v>
      </c>
      <c r="M6" s="16">
        <f>J6+K6+L6</f>
        <v>74.137668071442903</v>
      </c>
      <c r="N6" s="15" t="s">
        <v>233</v>
      </c>
    </row>
    <row r="7" spans="1:19" ht="16.5" thickBot="1">
      <c r="A7" s="43">
        <v>1</v>
      </c>
      <c r="B7" s="10"/>
      <c r="C7" s="12" t="s">
        <v>17</v>
      </c>
      <c r="D7" s="59" t="s">
        <v>207</v>
      </c>
      <c r="E7" s="62" t="s">
        <v>208</v>
      </c>
      <c r="F7" s="62" t="s">
        <v>23</v>
      </c>
      <c r="G7" s="41">
        <v>22</v>
      </c>
      <c r="H7" s="41">
        <v>19.533000000000001</v>
      </c>
      <c r="I7" s="52">
        <v>45.82</v>
      </c>
      <c r="J7" s="43">
        <f>G7/$P$3*$P$4</f>
        <v>17.254901960784316</v>
      </c>
      <c r="K7" s="9">
        <f>H7/$Q$3*$Q$4</f>
        <v>39.066000000000003</v>
      </c>
      <c r="L7" s="9">
        <f>$S$3/I7*$S$4</f>
        <v>26.975120034919247</v>
      </c>
      <c r="M7" s="16">
        <f>J7+K7+L7</f>
        <v>83.296021995703569</v>
      </c>
      <c r="N7" s="15" t="s">
        <v>235</v>
      </c>
      <c r="O7" s="104"/>
      <c r="P7" s="104"/>
      <c r="Q7" s="104"/>
    </row>
    <row r="8" spans="1:19" ht="16.5" thickBot="1">
      <c r="A8" s="43">
        <v>46</v>
      </c>
      <c r="B8" s="10"/>
      <c r="C8" s="12" t="s">
        <v>17</v>
      </c>
      <c r="D8" s="61" t="s">
        <v>175</v>
      </c>
      <c r="E8" s="62" t="s">
        <v>53</v>
      </c>
      <c r="F8" s="62" t="s">
        <v>41</v>
      </c>
      <c r="G8" s="41">
        <v>8</v>
      </c>
      <c r="H8" s="41">
        <v>14.233000000000001</v>
      </c>
      <c r="I8" s="52">
        <v>52.5</v>
      </c>
      <c r="J8" s="43">
        <f>G8/$P$3*$P$4</f>
        <v>6.2745098039215685</v>
      </c>
      <c r="K8" s="9">
        <f>H8/$Q$3*$Q$4</f>
        <v>28.466000000000001</v>
      </c>
      <c r="L8" s="9">
        <f>$S$3/I8*$S$4</f>
        <v>23.542857142857141</v>
      </c>
      <c r="M8" s="16">
        <f>J8+K8+L8</f>
        <v>58.283366946778713</v>
      </c>
      <c r="N8" s="43"/>
      <c r="O8" s="36"/>
      <c r="P8" s="36"/>
      <c r="Q8" s="36"/>
    </row>
    <row r="9" spans="1:19" ht="16.5" thickBot="1">
      <c r="A9" s="43">
        <v>6</v>
      </c>
      <c r="B9" s="10"/>
      <c r="C9" s="12" t="s">
        <v>17</v>
      </c>
      <c r="D9" s="57" t="s">
        <v>163</v>
      </c>
      <c r="E9" s="58" t="s">
        <v>27</v>
      </c>
      <c r="F9" s="58" t="s">
        <v>21</v>
      </c>
      <c r="G9" s="54">
        <v>15</v>
      </c>
      <c r="H9" s="54">
        <v>18.765999999999998</v>
      </c>
      <c r="I9" s="52">
        <v>48.57</v>
      </c>
      <c r="J9" s="43">
        <f>G9/$P$3*$P$4</f>
        <v>11.764705882352942</v>
      </c>
      <c r="K9" s="9">
        <f>H9/$Q$3*$Q$4</f>
        <v>37.531999999999996</v>
      </c>
      <c r="L9" s="9">
        <f>$S$3/I9*$S$4</f>
        <v>25.44780728844966</v>
      </c>
      <c r="M9" s="16">
        <f>J9+K9+L9</f>
        <v>74.744513170802605</v>
      </c>
      <c r="N9" s="15" t="s">
        <v>233</v>
      </c>
    </row>
    <row r="10" spans="1:19" ht="16.5" thickBot="1">
      <c r="A10" s="43">
        <v>15</v>
      </c>
      <c r="B10" s="10"/>
      <c r="C10" s="12" t="s">
        <v>17</v>
      </c>
      <c r="D10" s="59" t="s">
        <v>181</v>
      </c>
      <c r="E10" s="60" t="s">
        <v>182</v>
      </c>
      <c r="F10" s="60" t="s">
        <v>52</v>
      </c>
      <c r="G10" s="41">
        <v>14.5</v>
      </c>
      <c r="H10" s="41">
        <v>12.933</v>
      </c>
      <c r="I10" s="52">
        <v>42.48</v>
      </c>
      <c r="J10" s="43">
        <f>G10/$P$3*$P$4</f>
        <v>11.372549019607842</v>
      </c>
      <c r="K10" s="9">
        <f>H10/$Q$3*$Q$4</f>
        <v>25.866</v>
      </c>
      <c r="L10" s="9">
        <f>$S$3/I10*$S$4</f>
        <v>29.096045197740111</v>
      </c>
      <c r="M10" s="16">
        <f>J10+K10+L10</f>
        <v>66.334594217347956</v>
      </c>
      <c r="N10" s="15" t="s">
        <v>233</v>
      </c>
    </row>
    <row r="11" spans="1:19" ht="16.5" thickBot="1">
      <c r="A11" s="43">
        <v>53</v>
      </c>
      <c r="B11" s="10"/>
      <c r="C11" s="12" t="s">
        <v>17</v>
      </c>
      <c r="D11" s="61" t="s">
        <v>191</v>
      </c>
      <c r="E11" s="62" t="s">
        <v>53</v>
      </c>
      <c r="F11" s="62" t="s">
        <v>48</v>
      </c>
      <c r="G11" s="54">
        <v>10.3</v>
      </c>
      <c r="H11" s="55">
        <v>11.566000000000001</v>
      </c>
      <c r="I11" s="52">
        <v>55.58</v>
      </c>
      <c r="J11" s="43">
        <f>G11/$P$3*$P$4</f>
        <v>8.0784313725490193</v>
      </c>
      <c r="K11" s="9">
        <f>H11/$Q$3*$Q$4</f>
        <v>23.132000000000001</v>
      </c>
      <c r="L11" s="9">
        <f>$S$3/I11*$S$4</f>
        <v>22.23821518531846</v>
      </c>
      <c r="M11" s="16">
        <f>J11+K11+L11</f>
        <v>53.448646557867477</v>
      </c>
      <c r="N11" s="43"/>
    </row>
    <row r="12" spans="1:19" ht="16.5" thickBot="1">
      <c r="A12" s="43">
        <v>50</v>
      </c>
      <c r="B12" s="10"/>
      <c r="C12" s="12" t="s">
        <v>17</v>
      </c>
      <c r="D12" s="61" t="s">
        <v>154</v>
      </c>
      <c r="E12" s="62" t="s">
        <v>155</v>
      </c>
      <c r="F12" s="62" t="s">
        <v>50</v>
      </c>
      <c r="G12" s="54">
        <v>8</v>
      </c>
      <c r="H12" s="54">
        <v>13.366</v>
      </c>
      <c r="I12" s="52">
        <v>56.2</v>
      </c>
      <c r="J12" s="43">
        <f>G12/$P$3*$P$4</f>
        <v>6.2745098039215685</v>
      </c>
      <c r="K12" s="9">
        <f>H12/$Q$3*$Q$4</f>
        <v>26.731999999999999</v>
      </c>
      <c r="L12" s="9">
        <f>$S$3/I12*$S$4</f>
        <v>21.992882562277579</v>
      </c>
      <c r="M12" s="16">
        <f>J12+K12+L12</f>
        <v>54.999392366199146</v>
      </c>
      <c r="N12" s="43"/>
    </row>
    <row r="13" spans="1:19" ht="16.5" thickBot="1">
      <c r="A13" s="43">
        <v>4</v>
      </c>
      <c r="B13" s="10"/>
      <c r="C13" s="12" t="s">
        <v>17</v>
      </c>
      <c r="D13" s="61" t="s">
        <v>204</v>
      </c>
      <c r="E13" s="62" t="s">
        <v>22</v>
      </c>
      <c r="F13" s="62" t="s">
        <v>20</v>
      </c>
      <c r="G13" s="41">
        <v>21.5</v>
      </c>
      <c r="H13" s="41">
        <v>19.100000000000001</v>
      </c>
      <c r="I13" s="52">
        <v>47.11</v>
      </c>
      <c r="J13" s="43">
        <f>G13/$P$3*$P$4</f>
        <v>16.862745098039216</v>
      </c>
      <c r="K13" s="9">
        <f>H13/$Q$3*$Q$4</f>
        <v>38.200000000000003</v>
      </c>
      <c r="L13" s="9">
        <f>$S$3/I13*$S$4</f>
        <v>26.23646784122267</v>
      </c>
      <c r="M13" s="16">
        <f>J13+K13+L13</f>
        <v>81.299212939261878</v>
      </c>
      <c r="N13" s="15" t="s">
        <v>233</v>
      </c>
    </row>
    <row r="14" spans="1:19" ht="16.5" thickBot="1">
      <c r="A14" s="43">
        <v>21</v>
      </c>
      <c r="B14" s="10"/>
      <c r="C14" s="12" t="s">
        <v>17</v>
      </c>
      <c r="D14" s="61" t="s">
        <v>159</v>
      </c>
      <c r="E14" s="62" t="s">
        <v>47</v>
      </c>
      <c r="F14" s="62" t="s">
        <v>160</v>
      </c>
      <c r="G14" s="54">
        <v>8.1999999999999993</v>
      </c>
      <c r="H14" s="54">
        <v>15.132999999999999</v>
      </c>
      <c r="I14" s="52">
        <v>44.44</v>
      </c>
      <c r="J14" s="43">
        <f>G14/$P$3*$P$4</f>
        <v>6.4313725490196072</v>
      </c>
      <c r="K14" s="9">
        <f>H14/$Q$3*$Q$4</f>
        <v>30.265999999999998</v>
      </c>
      <c r="L14" s="9">
        <f>$S$3/I14*$S$4</f>
        <v>27.812781278127812</v>
      </c>
      <c r="M14" s="16">
        <f>J14+K14+L14</f>
        <v>64.51015382714742</v>
      </c>
      <c r="N14" s="15" t="s">
        <v>233</v>
      </c>
    </row>
    <row r="15" spans="1:19" ht="16.5" thickBot="1">
      <c r="A15" s="43">
        <v>34</v>
      </c>
      <c r="B15" s="10"/>
      <c r="C15" s="12" t="s">
        <v>17</v>
      </c>
      <c r="D15" s="57" t="s">
        <v>219</v>
      </c>
      <c r="E15" s="58" t="s">
        <v>24</v>
      </c>
      <c r="F15" s="58" t="s">
        <v>26</v>
      </c>
      <c r="G15" s="41">
        <v>14.5</v>
      </c>
      <c r="H15" s="41">
        <v>11.866</v>
      </c>
      <c r="I15" s="52">
        <v>47.95</v>
      </c>
      <c r="J15" s="43">
        <f>G15/$P$3*$P$4</f>
        <v>11.372549019607842</v>
      </c>
      <c r="K15" s="9">
        <f>H15/$Q$3*$Q$4</f>
        <v>23.731999999999999</v>
      </c>
      <c r="L15" s="9">
        <f>$S$3/I15*$S$4</f>
        <v>25.776850886339933</v>
      </c>
      <c r="M15" s="16">
        <f>J15+K15+L15</f>
        <v>60.881399905947774</v>
      </c>
      <c r="N15" s="43"/>
    </row>
    <row r="16" spans="1:19" ht="16.5" thickBot="1">
      <c r="A16" s="43">
        <v>24</v>
      </c>
      <c r="B16" s="10"/>
      <c r="C16" s="12" t="s">
        <v>17</v>
      </c>
      <c r="D16" s="59" t="s">
        <v>184</v>
      </c>
      <c r="E16" s="60" t="s">
        <v>28</v>
      </c>
      <c r="F16" s="60" t="s">
        <v>185</v>
      </c>
      <c r="G16" s="41">
        <v>14.6</v>
      </c>
      <c r="H16" s="41">
        <v>15.032999999999999</v>
      </c>
      <c r="I16" s="52">
        <v>57.11</v>
      </c>
      <c r="J16" s="43">
        <f>G16/$P$3*$P$4</f>
        <v>11.450980392156861</v>
      </c>
      <c r="K16" s="9">
        <f>H16/$Q$3*$Q$4</f>
        <v>30.065999999999995</v>
      </c>
      <c r="L16" s="9">
        <f>$S$3/I16*$S$4</f>
        <v>21.64244440553318</v>
      </c>
      <c r="M16" s="16">
        <f>J16+K16+L16</f>
        <v>63.159424797690036</v>
      </c>
      <c r="N16" s="15" t="s">
        <v>233</v>
      </c>
    </row>
    <row r="17" spans="1:14" ht="16.5" thickBot="1">
      <c r="A17" s="43">
        <v>19</v>
      </c>
      <c r="B17" s="10"/>
      <c r="C17" s="12" t="s">
        <v>17</v>
      </c>
      <c r="D17" s="61" t="s">
        <v>200</v>
      </c>
      <c r="E17" s="62" t="s">
        <v>201</v>
      </c>
      <c r="F17" s="62" t="s">
        <v>33</v>
      </c>
      <c r="G17" s="54">
        <v>13.4</v>
      </c>
      <c r="H17" s="54">
        <v>15.933</v>
      </c>
      <c r="I17" s="52">
        <v>53.09</v>
      </c>
      <c r="J17" s="43">
        <f>G17/$P$3*$P$4</f>
        <v>10.509803921568627</v>
      </c>
      <c r="K17" s="9">
        <f>H17/$Q$3*$Q$4</f>
        <v>31.866</v>
      </c>
      <c r="L17" s="9">
        <f>$S$3/I17*$S$4</f>
        <v>23.281220568845352</v>
      </c>
      <c r="M17" s="16">
        <f>J17+K17+L17</f>
        <v>65.657024490413974</v>
      </c>
      <c r="N17" s="15" t="s">
        <v>233</v>
      </c>
    </row>
    <row r="18" spans="1:14" ht="16.5" thickBot="1">
      <c r="A18" s="43">
        <v>11</v>
      </c>
      <c r="B18" s="10"/>
      <c r="C18" s="12" t="s">
        <v>17</v>
      </c>
      <c r="D18" s="61" t="s">
        <v>186</v>
      </c>
      <c r="E18" s="62" t="s">
        <v>44</v>
      </c>
      <c r="F18" s="62" t="s">
        <v>43</v>
      </c>
      <c r="G18" s="41">
        <v>16.5</v>
      </c>
      <c r="H18" s="41">
        <v>17.132999999999999</v>
      </c>
      <c r="I18" s="52">
        <v>52.66</v>
      </c>
      <c r="J18" s="43">
        <f>G18/$P$3*$P$4</f>
        <v>12.941176470588236</v>
      </c>
      <c r="K18" s="9">
        <f>H18/$Q$3*$Q$4</f>
        <v>34.265999999999998</v>
      </c>
      <c r="L18" s="9">
        <f>$S$3/I18*$S$4</f>
        <v>23.471325484238509</v>
      </c>
      <c r="M18" s="16">
        <f>J18+K18+L18</f>
        <v>70.678501954826743</v>
      </c>
      <c r="N18" s="15" t="s">
        <v>233</v>
      </c>
    </row>
    <row r="19" spans="1:14" ht="16.5" thickBot="1">
      <c r="A19" s="43">
        <v>27</v>
      </c>
      <c r="B19" s="10"/>
      <c r="C19" s="12" t="s">
        <v>17</v>
      </c>
      <c r="D19" s="63" t="s">
        <v>190</v>
      </c>
      <c r="E19" s="64" t="s">
        <v>42</v>
      </c>
      <c r="F19" s="64" t="s">
        <v>33</v>
      </c>
      <c r="G19" s="54">
        <v>11.1</v>
      </c>
      <c r="H19" s="54">
        <v>16.8</v>
      </c>
      <c r="I19" s="52">
        <v>62.11</v>
      </c>
      <c r="J19" s="43">
        <f>G19/$P$3*$P$4</f>
        <v>8.7058823529411775</v>
      </c>
      <c r="K19" s="9">
        <f>H19/$Q$3*$Q$4</f>
        <v>33.6</v>
      </c>
      <c r="L19" s="9">
        <f>$S$3/I19*$S$4</f>
        <v>19.900177105136049</v>
      </c>
      <c r="M19" s="16">
        <f>J19+K19+L19</f>
        <v>62.206059458077235</v>
      </c>
      <c r="N19" s="15" t="s">
        <v>233</v>
      </c>
    </row>
    <row r="20" spans="1:14" ht="16.5" thickBot="1">
      <c r="A20" s="43">
        <v>30</v>
      </c>
      <c r="B20" s="10"/>
      <c r="C20" s="12" t="s">
        <v>17</v>
      </c>
      <c r="D20" s="67" t="s">
        <v>158</v>
      </c>
      <c r="E20" s="60" t="s">
        <v>40</v>
      </c>
      <c r="F20" s="60" t="s">
        <v>33</v>
      </c>
      <c r="G20" s="41">
        <v>15</v>
      </c>
      <c r="H20" s="41">
        <v>13.4</v>
      </c>
      <c r="I20" s="52">
        <v>52.73</v>
      </c>
      <c r="J20" s="43">
        <f>G20/$P$3*$P$4</f>
        <v>11.764705882352942</v>
      </c>
      <c r="K20" s="9">
        <f>H20/$Q$3*$Q$4</f>
        <v>26.8</v>
      </c>
      <c r="L20" s="9">
        <f>$S$3/I20*$S$4</f>
        <v>23.440166887919588</v>
      </c>
      <c r="M20" s="16">
        <f>J20+K20+L20</f>
        <v>62.004872770272527</v>
      </c>
      <c r="N20" s="15" t="s">
        <v>233</v>
      </c>
    </row>
    <row r="21" spans="1:14" ht="16.5" thickBot="1">
      <c r="A21" s="43">
        <v>67</v>
      </c>
      <c r="B21" s="10"/>
      <c r="C21" s="12" t="s">
        <v>17</v>
      </c>
      <c r="D21" s="59" t="s">
        <v>197</v>
      </c>
      <c r="E21" s="60" t="s">
        <v>198</v>
      </c>
      <c r="F21" s="60" t="s">
        <v>199</v>
      </c>
      <c r="G21" s="54">
        <v>9</v>
      </c>
      <c r="H21" s="54">
        <v>2.9329999999999998</v>
      </c>
      <c r="I21" s="52">
        <v>59.36</v>
      </c>
      <c r="J21" s="43">
        <f>G21/$P$3*$P$4</f>
        <v>7.0588235294117654</v>
      </c>
      <c r="K21" s="9">
        <f>H21/$Q$3*$Q$4</f>
        <v>5.8659999999999997</v>
      </c>
      <c r="L21" s="9">
        <f>$S$3/I21*$S$4</f>
        <v>20.822102425876011</v>
      </c>
      <c r="M21" s="16">
        <f>J21+K21+L21</f>
        <v>33.746925955287779</v>
      </c>
      <c r="N21" s="43"/>
    </row>
    <row r="22" spans="1:14" ht="16.5" thickBot="1">
      <c r="A22" s="43">
        <v>2</v>
      </c>
      <c r="B22" s="10"/>
      <c r="C22" s="12" t="s">
        <v>17</v>
      </c>
      <c r="D22" s="61" t="s">
        <v>212</v>
      </c>
      <c r="E22" s="62" t="s">
        <v>24</v>
      </c>
      <c r="F22" s="62" t="s">
        <v>153</v>
      </c>
      <c r="G22" s="41">
        <v>21.5</v>
      </c>
      <c r="H22" s="41">
        <v>19.366</v>
      </c>
      <c r="I22" s="52">
        <v>44.64</v>
      </c>
      <c r="J22" s="43">
        <f>G22/$P$3*$P$4</f>
        <v>16.862745098039216</v>
      </c>
      <c r="K22" s="9">
        <f>H22/$Q$3*$Q$4</f>
        <v>38.731999999999999</v>
      </c>
      <c r="L22" s="9">
        <f>$S$3/I22*$S$4</f>
        <v>27.688172043010752</v>
      </c>
      <c r="M22" s="16">
        <f>J22+K22+L22</f>
        <v>83.282917141049964</v>
      </c>
      <c r="N22" s="15" t="s">
        <v>235</v>
      </c>
    </row>
    <row r="23" spans="1:14" ht="16.5" thickBot="1">
      <c r="A23" s="43">
        <v>33</v>
      </c>
      <c r="B23" s="10"/>
      <c r="C23" s="12" t="s">
        <v>17</v>
      </c>
      <c r="D23" s="61" t="s">
        <v>218</v>
      </c>
      <c r="E23" s="62" t="s">
        <v>38</v>
      </c>
      <c r="F23" s="62" t="s">
        <v>41</v>
      </c>
      <c r="G23" s="41">
        <v>14.8</v>
      </c>
      <c r="H23" s="41">
        <v>13.132999999999999</v>
      </c>
      <c r="I23" s="52">
        <v>52.4</v>
      </c>
      <c r="J23" s="43">
        <f>G23/$P$3*$P$4</f>
        <v>11.607843137254903</v>
      </c>
      <c r="K23" s="9">
        <f>H23/$Q$3*$Q$4</f>
        <v>26.265999999999998</v>
      </c>
      <c r="L23" s="9">
        <f>$S$3/I23*$S$4</f>
        <v>23.587786259541982</v>
      </c>
      <c r="M23" s="16">
        <f>J23+K23+L23</f>
        <v>61.46162939679688</v>
      </c>
      <c r="N23" s="43"/>
    </row>
    <row r="24" spans="1:14" ht="16.5" thickBot="1">
      <c r="A24" s="43">
        <v>37</v>
      </c>
      <c r="B24" s="10"/>
      <c r="C24" s="12" t="s">
        <v>17</v>
      </c>
      <c r="D24" s="63" t="s">
        <v>220</v>
      </c>
      <c r="E24" s="64" t="s">
        <v>22</v>
      </c>
      <c r="F24" s="64" t="s">
        <v>48</v>
      </c>
      <c r="G24" s="54">
        <v>0</v>
      </c>
      <c r="H24" s="54">
        <v>19.565999999999999</v>
      </c>
      <c r="I24" s="52">
        <v>58.76</v>
      </c>
      <c r="J24" s="43">
        <f>G24/$P$3*$P$4</f>
        <v>0</v>
      </c>
      <c r="K24" s="9">
        <f>H24/$Q$3*$Q$4</f>
        <v>39.131999999999998</v>
      </c>
      <c r="L24" s="9">
        <f>$S$3/I24*$S$4</f>
        <v>21.034717494894487</v>
      </c>
      <c r="M24" s="16">
        <f>J24+K24+L24</f>
        <v>60.166717494894485</v>
      </c>
      <c r="N24" s="43"/>
    </row>
    <row r="25" spans="1:14" ht="16.5" thickBot="1">
      <c r="A25" s="43">
        <v>10</v>
      </c>
      <c r="B25" s="10"/>
      <c r="C25" s="12" t="s">
        <v>17</v>
      </c>
      <c r="D25" s="61" t="s">
        <v>152</v>
      </c>
      <c r="E25" s="62" t="s">
        <v>46</v>
      </c>
      <c r="F25" s="62" t="s">
        <v>153</v>
      </c>
      <c r="G25" s="41">
        <v>13</v>
      </c>
      <c r="H25" s="41">
        <v>14.766</v>
      </c>
      <c r="I25" s="52">
        <v>37.119999999999997</v>
      </c>
      <c r="J25" s="43">
        <f>G25/$P$3*$P$4</f>
        <v>10.196078431372548</v>
      </c>
      <c r="K25" s="9">
        <f>H25/$Q$3*$Q$4</f>
        <v>29.531999999999996</v>
      </c>
      <c r="L25" s="9">
        <f>$S$3/I25*$S$4</f>
        <v>33.297413793103445</v>
      </c>
      <c r="M25" s="16">
        <f>J25+K25+L25</f>
        <v>73.025492224475983</v>
      </c>
      <c r="N25" s="15" t="s">
        <v>234</v>
      </c>
    </row>
    <row r="26" spans="1:14" ht="16.5" thickBot="1">
      <c r="A26" s="43">
        <v>25</v>
      </c>
      <c r="B26" s="10"/>
      <c r="C26" s="12" t="s">
        <v>17</v>
      </c>
      <c r="D26" s="61" t="s">
        <v>223</v>
      </c>
      <c r="E26" s="62" t="s">
        <v>27</v>
      </c>
      <c r="F26" s="62" t="s">
        <v>33</v>
      </c>
      <c r="G26" s="54">
        <v>13.5</v>
      </c>
      <c r="H26" s="54">
        <v>15.366</v>
      </c>
      <c r="I26" s="52">
        <v>57.5</v>
      </c>
      <c r="J26" s="43">
        <f>G26/$P$3*$P$4</f>
        <v>10.588235294117647</v>
      </c>
      <c r="K26" s="9">
        <f>H26/$Q$3*$Q$4</f>
        <v>30.731999999999999</v>
      </c>
      <c r="L26" s="9">
        <f>$S$3/I26*$S$4</f>
        <v>21.495652173913044</v>
      </c>
      <c r="M26" s="16">
        <f>J26+K26+L26</f>
        <v>62.815887468030688</v>
      </c>
      <c r="N26" s="15" t="s">
        <v>233</v>
      </c>
    </row>
    <row r="27" spans="1:14" ht="16.5" thickBot="1">
      <c r="A27" s="43">
        <v>59</v>
      </c>
      <c r="B27" s="10"/>
      <c r="C27" s="12" t="s">
        <v>17</v>
      </c>
      <c r="D27" s="61" t="s">
        <v>205</v>
      </c>
      <c r="E27" s="62" t="s">
        <v>206</v>
      </c>
      <c r="F27" s="62" t="s">
        <v>33</v>
      </c>
      <c r="G27" s="41">
        <v>7</v>
      </c>
      <c r="H27" s="41">
        <v>12.933</v>
      </c>
      <c r="I27" s="52">
        <v>68.8</v>
      </c>
      <c r="J27" s="43">
        <f>G27/$P$3*$P$4</f>
        <v>5.4901960784313726</v>
      </c>
      <c r="K27" s="9">
        <f>H27/$Q$3*$Q$4</f>
        <v>25.866</v>
      </c>
      <c r="L27" s="9">
        <f>$S$3/I27*$S$4</f>
        <v>17.965116279069768</v>
      </c>
      <c r="M27" s="16">
        <f>J27+K27+L27</f>
        <v>49.321312357501142</v>
      </c>
      <c r="N27" s="43"/>
    </row>
    <row r="28" spans="1:14" ht="16.5" thickBot="1">
      <c r="A28" s="43">
        <v>62</v>
      </c>
      <c r="B28" s="10"/>
      <c r="C28" s="12" t="s">
        <v>17</v>
      </c>
      <c r="D28" s="59" t="s">
        <v>39</v>
      </c>
      <c r="E28" s="60" t="s">
        <v>49</v>
      </c>
      <c r="F28" s="60" t="s">
        <v>36</v>
      </c>
      <c r="G28" s="41">
        <v>9</v>
      </c>
      <c r="H28" s="41">
        <v>7.4660000000000002</v>
      </c>
      <c r="I28" s="52">
        <v>63</v>
      </c>
      <c r="J28" s="43">
        <f>G28/$P$3*$P$4</f>
        <v>7.0588235294117654</v>
      </c>
      <c r="K28" s="9">
        <f>H28/$Q$3*$Q$4</f>
        <v>14.932</v>
      </c>
      <c r="L28" s="9">
        <f>$S$3/I28*$S$4</f>
        <v>19.619047619047617</v>
      </c>
      <c r="M28" s="16">
        <f>J28+K28+L28</f>
        <v>41.609871148459384</v>
      </c>
      <c r="N28" s="43"/>
    </row>
    <row r="29" spans="1:14" ht="16.5" thickBot="1">
      <c r="A29" s="43">
        <v>55</v>
      </c>
      <c r="B29" s="10"/>
      <c r="C29" s="12" t="s">
        <v>17</v>
      </c>
      <c r="D29" s="61" t="s">
        <v>195</v>
      </c>
      <c r="E29" s="62" t="s">
        <v>196</v>
      </c>
      <c r="F29" s="62" t="s">
        <v>20</v>
      </c>
      <c r="G29" s="54">
        <v>11.7</v>
      </c>
      <c r="H29" s="54">
        <v>8.1</v>
      </c>
      <c r="I29" s="52">
        <v>47.94</v>
      </c>
      <c r="J29" s="43">
        <f>G29/$P$3*$P$4</f>
        <v>9.1764705882352935</v>
      </c>
      <c r="K29" s="9">
        <f>H29/$Q$3*$Q$4</f>
        <v>16.2</v>
      </c>
      <c r="L29" s="9">
        <f>$S$3/I29*$S$4</f>
        <v>25.782227784730914</v>
      </c>
      <c r="M29" s="16">
        <f>J29+K29+L29</f>
        <v>51.158698372966207</v>
      </c>
      <c r="N29" s="43"/>
    </row>
    <row r="30" spans="1:14" ht="16.5" thickBot="1">
      <c r="A30" s="43">
        <v>58</v>
      </c>
      <c r="B30" s="10"/>
      <c r="C30" s="12" t="s">
        <v>17</v>
      </c>
      <c r="D30" s="57" t="s">
        <v>183</v>
      </c>
      <c r="E30" s="58" t="s">
        <v>182</v>
      </c>
      <c r="F30" s="58" t="s">
        <v>35</v>
      </c>
      <c r="G30" s="54">
        <v>6.6</v>
      </c>
      <c r="H30" s="54">
        <v>12.1</v>
      </c>
      <c r="I30" s="52">
        <v>58.76</v>
      </c>
      <c r="J30" s="43">
        <f>G30/$P$3*$P$4</f>
        <v>5.1764705882352935</v>
      </c>
      <c r="K30" s="9">
        <f>H30/$Q$3*$Q$4</f>
        <v>24.2</v>
      </c>
      <c r="L30" s="9">
        <f>$S$3/I30*$S$4</f>
        <v>21.034717494894487</v>
      </c>
      <c r="M30" s="16">
        <f>J30+K30+L30</f>
        <v>50.41118808312978</v>
      </c>
      <c r="N30" s="9"/>
    </row>
    <row r="31" spans="1:14" ht="16.5" thickBot="1">
      <c r="A31" s="43">
        <v>65</v>
      </c>
      <c r="B31" s="10"/>
      <c r="C31" s="12" t="s">
        <v>17</v>
      </c>
      <c r="D31" s="59" t="s">
        <v>221</v>
      </c>
      <c r="E31" s="60" t="s">
        <v>24</v>
      </c>
      <c r="F31" s="60" t="s">
        <v>51</v>
      </c>
      <c r="G31" s="54">
        <v>9.1999999999999993</v>
      </c>
      <c r="H31" s="54">
        <v>5.4660000000000002</v>
      </c>
      <c r="I31" s="52">
        <v>62.88</v>
      </c>
      <c r="J31" s="43">
        <f>G31/$P$3*$P$4</f>
        <v>7.215686274509804</v>
      </c>
      <c r="K31" s="9">
        <f>H31/$Q$3*$Q$4</f>
        <v>10.931999999999999</v>
      </c>
      <c r="L31" s="9">
        <f>$S$3/I31*$S$4</f>
        <v>19.656488549618317</v>
      </c>
      <c r="M31" s="16">
        <f>J31+K31+L31</f>
        <v>37.804174824128118</v>
      </c>
      <c r="N31" s="9"/>
    </row>
    <row r="32" spans="1:14" ht="16.5" thickBot="1">
      <c r="A32" s="43">
        <v>23</v>
      </c>
      <c r="B32" s="10"/>
      <c r="C32" s="12" t="s">
        <v>17</v>
      </c>
      <c r="D32" s="59" t="s">
        <v>169</v>
      </c>
      <c r="E32" s="60" t="s">
        <v>46</v>
      </c>
      <c r="F32" s="60" t="s">
        <v>30</v>
      </c>
      <c r="G32" s="41">
        <v>11.8</v>
      </c>
      <c r="H32" s="41">
        <v>13.933</v>
      </c>
      <c r="I32" s="52">
        <v>47.32</v>
      </c>
      <c r="J32" s="43">
        <f>G32/$P$3*$P$4</f>
        <v>9.2549019607843146</v>
      </c>
      <c r="K32" s="9">
        <f>H32/$Q$3*$Q$4</f>
        <v>27.866</v>
      </c>
      <c r="L32" s="9">
        <f>$S$3/I32*$S$4</f>
        <v>26.120033812341504</v>
      </c>
      <c r="M32" s="16">
        <f>J32+K32+L32</f>
        <v>63.24093577312582</v>
      </c>
      <c r="N32" s="15" t="s">
        <v>233</v>
      </c>
    </row>
    <row r="33" spans="1:14" ht="16.5" thickBot="1">
      <c r="A33" s="43">
        <v>5</v>
      </c>
      <c r="B33" s="10"/>
      <c r="C33" s="12" t="s">
        <v>17</v>
      </c>
      <c r="D33" s="59" t="s">
        <v>172</v>
      </c>
      <c r="E33" s="62" t="s">
        <v>173</v>
      </c>
      <c r="F33" s="62" t="s">
        <v>35</v>
      </c>
      <c r="G33" s="54">
        <v>21.5</v>
      </c>
      <c r="H33" s="54">
        <v>18.2</v>
      </c>
      <c r="I33" s="52">
        <v>47.3</v>
      </c>
      <c r="J33" s="43">
        <f>G33/$P$3*$P$4</f>
        <v>16.862745098039216</v>
      </c>
      <c r="K33" s="9">
        <f>H33/$Q$3*$Q$4</f>
        <v>36.4</v>
      </c>
      <c r="L33" s="9">
        <f>$S$3/I33*$S$4</f>
        <v>26.131078224101479</v>
      </c>
      <c r="M33" s="16">
        <f>J33+K33+L33</f>
        <v>79.39382332214069</v>
      </c>
      <c r="N33" s="15" t="s">
        <v>233</v>
      </c>
    </row>
    <row r="34" spans="1:14" ht="16.5" thickBot="1">
      <c r="A34" s="43">
        <v>18</v>
      </c>
      <c r="B34" s="10"/>
      <c r="C34" s="12" t="s">
        <v>17</v>
      </c>
      <c r="D34" s="61" t="s">
        <v>210</v>
      </c>
      <c r="E34" s="62" t="s">
        <v>25</v>
      </c>
      <c r="F34" s="62" t="s">
        <v>33</v>
      </c>
      <c r="G34" s="54">
        <v>16</v>
      </c>
      <c r="H34" s="54">
        <v>18</v>
      </c>
      <c r="I34" s="52">
        <v>70.040000000000006</v>
      </c>
      <c r="J34" s="43">
        <f>G34/$P$3*$P$4</f>
        <v>12.549019607843137</v>
      </c>
      <c r="K34" s="9">
        <f>H34/$Q$3*$Q$4</f>
        <v>36</v>
      </c>
      <c r="L34" s="9">
        <f>$S$3/I34*$S$4</f>
        <v>17.647058823529409</v>
      </c>
      <c r="M34" s="16">
        <f>J34+K34+L34</f>
        <v>66.196078431372541</v>
      </c>
      <c r="N34" s="15" t="s">
        <v>233</v>
      </c>
    </row>
    <row r="35" spans="1:14" ht="16.5" thickBot="1">
      <c r="A35" s="43">
        <v>41</v>
      </c>
      <c r="B35" s="10"/>
      <c r="C35" s="12" t="s">
        <v>17</v>
      </c>
      <c r="D35" s="59" t="s">
        <v>192</v>
      </c>
      <c r="E35" s="60" t="s">
        <v>193</v>
      </c>
      <c r="F35" s="60" t="s">
        <v>34</v>
      </c>
      <c r="G35" s="54">
        <v>9.1999999999999993</v>
      </c>
      <c r="H35" s="54">
        <v>15.032999999999999</v>
      </c>
      <c r="I35" s="52">
        <v>56.08</v>
      </c>
      <c r="J35" s="43">
        <f>G35/$P$3*$P$4</f>
        <v>7.215686274509804</v>
      </c>
      <c r="K35" s="9">
        <f>H35/$Q$3*$Q$4</f>
        <v>30.065999999999995</v>
      </c>
      <c r="L35" s="9">
        <f>$S$3/I35*$S$4</f>
        <v>22.039942938659056</v>
      </c>
      <c r="M35" s="16">
        <f>J35+K35+L35</f>
        <v>59.321629213168862</v>
      </c>
      <c r="N35" s="9"/>
    </row>
    <row r="36" spans="1:14" ht="16.5" thickBot="1">
      <c r="A36" s="43">
        <v>57</v>
      </c>
      <c r="B36" s="10"/>
      <c r="C36" s="12" t="s">
        <v>17</v>
      </c>
      <c r="D36" s="57" t="s">
        <v>147</v>
      </c>
      <c r="E36" s="58" t="s">
        <v>46</v>
      </c>
      <c r="F36" s="58" t="s">
        <v>33</v>
      </c>
      <c r="G36" s="41">
        <v>7</v>
      </c>
      <c r="H36" s="41">
        <v>12.866</v>
      </c>
      <c r="I36" s="52">
        <v>63.09</v>
      </c>
      <c r="J36" s="43">
        <f>G36/$P$3*$P$4</f>
        <v>5.4901960784313726</v>
      </c>
      <c r="K36" s="9">
        <f>H36/$Q$3*$Q$4</f>
        <v>25.731999999999999</v>
      </c>
      <c r="L36" s="9">
        <f>$S$3/I36*$S$4</f>
        <v>19.591060389919161</v>
      </c>
      <c r="M36" s="16">
        <f>J36+K36+L36</f>
        <v>50.813256468350531</v>
      </c>
      <c r="N36" s="9"/>
    </row>
    <row r="37" spans="1:14" ht="16.5" thickBot="1">
      <c r="A37" s="43">
        <v>36</v>
      </c>
      <c r="B37" s="10"/>
      <c r="C37" s="12" t="s">
        <v>17</v>
      </c>
      <c r="D37" s="61" t="s">
        <v>202</v>
      </c>
      <c r="E37" s="62" t="s">
        <v>203</v>
      </c>
      <c r="F37" s="62" t="s">
        <v>30</v>
      </c>
      <c r="G37" s="54">
        <v>7.8</v>
      </c>
      <c r="H37" s="54">
        <v>16.632999999999999</v>
      </c>
      <c r="I37" s="52">
        <v>59.1</v>
      </c>
      <c r="J37" s="43">
        <f>G37/$P$3*$P$4</f>
        <v>6.117647058823529</v>
      </c>
      <c r="K37" s="9">
        <f>H37/$Q$3*$Q$4</f>
        <v>33.265999999999998</v>
      </c>
      <c r="L37" s="9">
        <f>$S$3/I37*$S$4</f>
        <v>20.913705583756347</v>
      </c>
      <c r="M37" s="16">
        <f>J37+K37+L37</f>
        <v>60.297352642579874</v>
      </c>
      <c r="N37" s="9"/>
    </row>
    <row r="38" spans="1:14" ht="16.5" thickBot="1">
      <c r="A38" s="43">
        <v>3</v>
      </c>
      <c r="B38" s="10"/>
      <c r="C38" s="12" t="s">
        <v>17</v>
      </c>
      <c r="D38" s="59" t="s">
        <v>187</v>
      </c>
      <c r="E38" s="60" t="s">
        <v>171</v>
      </c>
      <c r="F38" s="60" t="s">
        <v>52</v>
      </c>
      <c r="G38" s="54">
        <v>12.2</v>
      </c>
      <c r="H38" s="54">
        <v>16.7</v>
      </c>
      <c r="I38" s="52">
        <v>30.9</v>
      </c>
      <c r="J38" s="43">
        <f>G38/$P$3*$P$4</f>
        <v>9.5686274509803919</v>
      </c>
      <c r="K38" s="9">
        <f>H38/$Q$3*$Q$4</f>
        <v>33.4</v>
      </c>
      <c r="L38" s="9">
        <f>$S$3/I38*$S$4</f>
        <v>40</v>
      </c>
      <c r="M38" s="16">
        <f>J38+K38+L38</f>
        <v>82.968627450980392</v>
      </c>
      <c r="N38" s="15" t="s">
        <v>233</v>
      </c>
    </row>
    <row r="39" spans="1:14" ht="16.5" thickBot="1">
      <c r="A39" s="43">
        <v>29</v>
      </c>
      <c r="B39" s="10"/>
      <c r="C39" s="12" t="s">
        <v>17</v>
      </c>
      <c r="D39" s="63" t="s">
        <v>148</v>
      </c>
      <c r="E39" s="64" t="s">
        <v>45</v>
      </c>
      <c r="F39" s="64" t="s">
        <v>20</v>
      </c>
      <c r="G39" s="54">
        <v>11.5</v>
      </c>
      <c r="H39" s="54">
        <v>16.765999999999998</v>
      </c>
      <c r="I39" s="52">
        <v>63.11</v>
      </c>
      <c r="J39" s="43">
        <f>G39/$P$3*$P$4</f>
        <v>9.0196078431372548</v>
      </c>
      <c r="K39" s="9">
        <f>H39/$Q$3*$Q$4</f>
        <v>33.531999999999996</v>
      </c>
      <c r="L39" s="9">
        <f>$S$3/I39*$S$4</f>
        <v>19.584851845983202</v>
      </c>
      <c r="M39" s="16">
        <f>J39+K39+L39</f>
        <v>62.13645968912045</v>
      </c>
      <c r="N39" s="15" t="s">
        <v>233</v>
      </c>
    </row>
    <row r="40" spans="1:14" ht="16.5" thickBot="1">
      <c r="A40" s="43">
        <v>49</v>
      </c>
      <c r="B40" s="10"/>
      <c r="C40" s="12" t="s">
        <v>17</v>
      </c>
      <c r="D40" s="61" t="s">
        <v>168</v>
      </c>
      <c r="E40" s="62" t="s">
        <v>27</v>
      </c>
      <c r="F40" s="62" t="s">
        <v>33</v>
      </c>
      <c r="G40" s="41">
        <v>4.2</v>
      </c>
      <c r="H40" s="41">
        <v>14.465999999999999</v>
      </c>
      <c r="I40" s="52">
        <v>51.96</v>
      </c>
      <c r="J40" s="43">
        <f>G40/$P$3*$P$4</f>
        <v>3.2941176470588234</v>
      </c>
      <c r="K40" s="9">
        <f>H40/$Q$3*$Q$4</f>
        <v>28.931999999999999</v>
      </c>
      <c r="L40" s="9">
        <f>$S$3/I40*$S$4</f>
        <v>23.787528868360276</v>
      </c>
      <c r="M40" s="16">
        <f>J40+K40+L40</f>
        <v>56.013646515419097</v>
      </c>
      <c r="N40" s="9"/>
    </row>
    <row r="41" spans="1:14" ht="16.5" thickBot="1">
      <c r="A41" s="43">
        <v>32</v>
      </c>
      <c r="B41" s="10"/>
      <c r="C41" s="12" t="s">
        <v>17</v>
      </c>
      <c r="D41" s="61" t="s">
        <v>188</v>
      </c>
      <c r="E41" s="62" t="s">
        <v>22</v>
      </c>
      <c r="F41" s="62" t="s">
        <v>189</v>
      </c>
      <c r="G41" s="54">
        <v>12</v>
      </c>
      <c r="H41" s="54">
        <v>14.1</v>
      </c>
      <c r="I41" s="52">
        <v>51.43</v>
      </c>
      <c r="J41" s="43">
        <f>G41/$P$3*$P$4</f>
        <v>9.4117647058823533</v>
      </c>
      <c r="K41" s="9">
        <f>H41/$Q$3*$Q$4</f>
        <v>28.2</v>
      </c>
      <c r="L41" s="9">
        <f>$S$3/I41*$S$4</f>
        <v>24.032665759284463</v>
      </c>
      <c r="M41" s="16">
        <f>J41+K41+L41</f>
        <v>61.644430465166813</v>
      </c>
      <c r="N41" s="9"/>
    </row>
    <row r="42" spans="1:14" ht="16.5" thickBot="1">
      <c r="A42" s="43">
        <v>52</v>
      </c>
      <c r="B42" s="10"/>
      <c r="C42" s="12" t="s">
        <v>17</v>
      </c>
      <c r="D42" s="59" t="s">
        <v>165</v>
      </c>
      <c r="E42" s="60" t="s">
        <v>37</v>
      </c>
      <c r="F42" s="60" t="s">
        <v>41</v>
      </c>
      <c r="G42" s="54">
        <v>13.6</v>
      </c>
      <c r="H42" s="54">
        <v>10.199999999999999</v>
      </c>
      <c r="I42" s="52">
        <v>51.92</v>
      </c>
      <c r="J42" s="43">
        <f>G42/$P$3*$P$4</f>
        <v>10.666666666666666</v>
      </c>
      <c r="K42" s="9">
        <f>H42/$Q$3*$Q$4</f>
        <v>20.399999999999999</v>
      </c>
      <c r="L42" s="9">
        <f>$S$3/I42*$S$4</f>
        <v>23.805855161787363</v>
      </c>
      <c r="M42" s="16">
        <f>J42+K42+L42</f>
        <v>54.872521828454026</v>
      </c>
      <c r="N42" s="9"/>
    </row>
    <row r="43" spans="1:14" ht="16.5" thickBot="1">
      <c r="A43" s="43">
        <v>54</v>
      </c>
      <c r="B43" s="10"/>
      <c r="C43" s="12" t="s">
        <v>17</v>
      </c>
      <c r="D43" s="61" t="s">
        <v>174</v>
      </c>
      <c r="E43" s="62" t="s">
        <v>24</v>
      </c>
      <c r="F43" s="62" t="s">
        <v>20</v>
      </c>
      <c r="G43" s="41">
        <v>12.5</v>
      </c>
      <c r="H43" s="41">
        <v>11.766</v>
      </c>
      <c r="I43" s="52">
        <v>66.900000000000006</v>
      </c>
      <c r="J43" s="43">
        <f>G43/$P$3*$P$4</f>
        <v>9.8039215686274499</v>
      </c>
      <c r="K43" s="9">
        <f>H43/$Q$3*$Q$4</f>
        <v>23.532000000000004</v>
      </c>
      <c r="L43" s="9">
        <f>$S$3/I43*$S$4</f>
        <v>18.475336322869953</v>
      </c>
      <c r="M43" s="16">
        <f>J43+K43+L43</f>
        <v>51.811257891497405</v>
      </c>
      <c r="N43" s="9"/>
    </row>
    <row r="44" spans="1:14" ht="16.5" thickBot="1">
      <c r="A44" s="43">
        <v>47</v>
      </c>
      <c r="B44" s="10"/>
      <c r="C44" s="12" t="s">
        <v>17</v>
      </c>
      <c r="D44" s="63" t="s">
        <v>222</v>
      </c>
      <c r="E44" s="64" t="s">
        <v>27</v>
      </c>
      <c r="F44" s="64" t="s">
        <v>23</v>
      </c>
      <c r="G44" s="54">
        <v>10.5</v>
      </c>
      <c r="H44" s="54">
        <v>15.166</v>
      </c>
      <c r="I44" s="52">
        <v>65.959999999999994</v>
      </c>
      <c r="J44" s="43">
        <f>G44/$P$3*$P$4</f>
        <v>8.235294117647058</v>
      </c>
      <c r="K44" s="9">
        <f>H44/$Q$3*$Q$4</f>
        <v>30.332000000000001</v>
      </c>
      <c r="L44" s="9">
        <f>$S$3/I44*$S$4</f>
        <v>18.738629472407521</v>
      </c>
      <c r="M44" s="16">
        <f>J44+K44+L44</f>
        <v>57.305923590054576</v>
      </c>
      <c r="N44" s="9"/>
    </row>
    <row r="45" spans="1:14" ht="16.5" thickBot="1">
      <c r="A45" s="43">
        <v>44</v>
      </c>
      <c r="B45" s="10"/>
      <c r="C45" s="12" t="s">
        <v>17</v>
      </c>
      <c r="D45" s="59" t="s">
        <v>166</v>
      </c>
      <c r="E45" s="60" t="s">
        <v>157</v>
      </c>
      <c r="F45" s="60" t="s">
        <v>167</v>
      </c>
      <c r="G45" s="41">
        <v>10.1</v>
      </c>
      <c r="H45" s="41">
        <v>14.7</v>
      </c>
      <c r="I45" s="52">
        <v>58.07</v>
      </c>
      <c r="J45" s="43">
        <f>G45/$P$3*$P$4</f>
        <v>7.9215686274509798</v>
      </c>
      <c r="K45" s="9">
        <f>H45/$Q$3*$Q$4</f>
        <v>29.4</v>
      </c>
      <c r="L45" s="9">
        <f>$S$3/I45*$S$4</f>
        <v>21.28465644911314</v>
      </c>
      <c r="M45" s="16">
        <f>J45+K45+L45</f>
        <v>58.606225076564115</v>
      </c>
      <c r="N45" s="9"/>
    </row>
    <row r="46" spans="1:14" ht="16.5" thickBot="1">
      <c r="A46" s="43">
        <v>64</v>
      </c>
      <c r="B46" s="10"/>
      <c r="C46" s="12" t="s">
        <v>17</v>
      </c>
      <c r="D46" s="59" t="s">
        <v>180</v>
      </c>
      <c r="E46" s="60" t="s">
        <v>46</v>
      </c>
      <c r="F46" s="60" t="s">
        <v>33</v>
      </c>
      <c r="G46" s="41">
        <v>5.5</v>
      </c>
      <c r="H46" s="41">
        <v>7.5</v>
      </c>
      <c r="I46" s="52">
        <v>66.36</v>
      </c>
      <c r="J46" s="43">
        <f>G46/$P$3*$P$4</f>
        <v>4.3137254901960791</v>
      </c>
      <c r="K46" s="9">
        <f>H46/$Q$3*$Q$4</f>
        <v>15</v>
      </c>
      <c r="L46" s="9">
        <f>$S$3/I46*$S$4</f>
        <v>18.625678119349004</v>
      </c>
      <c r="M46" s="16">
        <f>J46+K46+L46</f>
        <v>37.939403609545082</v>
      </c>
      <c r="N46" s="9"/>
    </row>
    <row r="47" spans="1:14" ht="16.5" thickBot="1">
      <c r="A47" s="43">
        <v>8</v>
      </c>
      <c r="B47" s="10"/>
      <c r="C47" s="12" t="s">
        <v>17</v>
      </c>
      <c r="D47" s="61" t="s">
        <v>209</v>
      </c>
      <c r="E47" s="62" t="s">
        <v>27</v>
      </c>
      <c r="F47" s="62" t="s">
        <v>153</v>
      </c>
      <c r="G47" s="41">
        <v>11.9</v>
      </c>
      <c r="H47" s="41">
        <v>16.7</v>
      </c>
      <c r="I47" s="52">
        <v>39.32</v>
      </c>
      <c r="J47" s="43">
        <f>G47/$P$3*$P$4</f>
        <v>9.3333333333333339</v>
      </c>
      <c r="K47" s="9">
        <f>H47/$Q$3*$Q$4</f>
        <v>33.4</v>
      </c>
      <c r="L47" s="9">
        <f>$S$3/I47*$S$4</f>
        <v>31.43438453713123</v>
      </c>
      <c r="M47" s="16">
        <f>J47+K47+L47</f>
        <v>74.167717870464571</v>
      </c>
      <c r="N47" s="15" t="s">
        <v>233</v>
      </c>
    </row>
    <row r="48" spans="1:14" ht="16.5" thickBot="1">
      <c r="A48" s="43">
        <v>38</v>
      </c>
      <c r="B48" s="10"/>
      <c r="C48" s="12" t="s">
        <v>17</v>
      </c>
      <c r="D48" s="61" t="s">
        <v>215</v>
      </c>
      <c r="E48" s="62" t="s">
        <v>216</v>
      </c>
      <c r="F48" s="62" t="s">
        <v>217</v>
      </c>
      <c r="G48" s="54">
        <v>8.5</v>
      </c>
      <c r="H48" s="54">
        <v>17.065999999999999</v>
      </c>
      <c r="I48" s="52">
        <v>64.14</v>
      </c>
      <c r="J48" s="43">
        <f>G48/$P$3*$P$4</f>
        <v>6.6666666666666661</v>
      </c>
      <c r="K48" s="9">
        <f>H48/$Q$3*$Q$4</f>
        <v>34.131999999999998</v>
      </c>
      <c r="L48" s="9">
        <f>$S$3/I48*$S$4</f>
        <v>19.270346117867167</v>
      </c>
      <c r="M48" s="16">
        <f>J48+K48+L48</f>
        <v>60.069012784533825</v>
      </c>
      <c r="N48" s="9"/>
    </row>
    <row r="49" spans="1:14" ht="16.5" thickBot="1">
      <c r="A49" s="43">
        <v>26</v>
      </c>
      <c r="B49" s="10"/>
      <c r="C49" s="12" t="s">
        <v>17</v>
      </c>
      <c r="D49" s="59" t="s">
        <v>211</v>
      </c>
      <c r="E49" s="60" t="s">
        <v>40</v>
      </c>
      <c r="F49" s="60" t="s">
        <v>189</v>
      </c>
      <c r="G49" s="54">
        <v>8.5</v>
      </c>
      <c r="H49" s="54">
        <v>15</v>
      </c>
      <c r="I49" s="52">
        <v>47.57</v>
      </c>
      <c r="J49" s="43">
        <f>G49/$P$3*$P$4</f>
        <v>6.6666666666666661</v>
      </c>
      <c r="K49" s="9">
        <f>H49/$Q$3*$Q$4</f>
        <v>30</v>
      </c>
      <c r="L49" s="9">
        <f>$S$3/I49*$S$4</f>
        <v>25.982762245112461</v>
      </c>
      <c r="M49" s="16">
        <f>J49+K49+L49</f>
        <v>62.649428911779125</v>
      </c>
      <c r="N49" s="15" t="s">
        <v>233</v>
      </c>
    </row>
    <row r="50" spans="1:14" ht="16.5" thickBot="1">
      <c r="A50" s="43">
        <v>20</v>
      </c>
      <c r="B50" s="10"/>
      <c r="C50" s="12" t="s">
        <v>17</v>
      </c>
      <c r="D50" s="61" t="s">
        <v>194</v>
      </c>
      <c r="E50" s="62" t="s">
        <v>49</v>
      </c>
      <c r="F50" s="62" t="s">
        <v>23</v>
      </c>
      <c r="G50" s="41">
        <v>4.3</v>
      </c>
      <c r="H50" s="41">
        <v>16.100000000000001</v>
      </c>
      <c r="I50" s="52">
        <v>41.31</v>
      </c>
      <c r="J50" s="43">
        <f>G50/$P$3*$P$4</f>
        <v>3.3725490196078427</v>
      </c>
      <c r="K50" s="9">
        <f>H50/$Q$3*$Q$4</f>
        <v>32.200000000000003</v>
      </c>
      <c r="L50" s="9">
        <f>$S$3/I50*$S$4</f>
        <v>29.920116194625997</v>
      </c>
      <c r="M50" s="16">
        <f>J50+K50+L50</f>
        <v>65.492665214233853</v>
      </c>
      <c r="N50" s="15" t="s">
        <v>233</v>
      </c>
    </row>
    <row r="51" spans="1:14" ht="16.5" thickBot="1">
      <c r="A51" s="43">
        <v>63</v>
      </c>
      <c r="B51" s="10"/>
      <c r="C51" s="12" t="s">
        <v>17</v>
      </c>
      <c r="D51" s="61" t="s">
        <v>176</v>
      </c>
      <c r="E51" s="62" t="s">
        <v>53</v>
      </c>
      <c r="F51" s="62" t="s">
        <v>21</v>
      </c>
      <c r="G51" s="41">
        <v>6.2</v>
      </c>
      <c r="H51" s="41">
        <v>6.5659999999999998</v>
      </c>
      <c r="I51" s="52">
        <v>61.5</v>
      </c>
      <c r="J51" s="43">
        <f>G51/$P$3*$P$4</f>
        <v>4.8627450980392153</v>
      </c>
      <c r="K51" s="9">
        <f>H51/$Q$3*$Q$4</f>
        <v>13.132</v>
      </c>
      <c r="L51" s="9">
        <f>$S$3/I51*$S$4</f>
        <v>20.097560975609756</v>
      </c>
      <c r="M51" s="16">
        <f>J51+K51+L51</f>
        <v>38.09230607364897</v>
      </c>
      <c r="N51" s="9"/>
    </row>
    <row r="52" spans="1:14" ht="16.5" thickBot="1">
      <c r="A52" s="43">
        <v>13</v>
      </c>
      <c r="B52" s="10"/>
      <c r="C52" s="12" t="s">
        <v>17</v>
      </c>
      <c r="D52" s="61" t="s">
        <v>149</v>
      </c>
      <c r="E52" s="62" t="s">
        <v>42</v>
      </c>
      <c r="F52" s="65" t="s">
        <v>30</v>
      </c>
      <c r="G52" s="54">
        <v>9.6</v>
      </c>
      <c r="H52" s="54">
        <v>17.5</v>
      </c>
      <c r="I52" s="52">
        <v>50.31</v>
      </c>
      <c r="J52" s="43">
        <f>G52/$P$3*$P$4</f>
        <v>7.5294117647058822</v>
      </c>
      <c r="K52" s="9">
        <f>H52/$Q$3*$Q$4</f>
        <v>35</v>
      </c>
      <c r="L52" s="9">
        <f>$S$3/I52*$S$4</f>
        <v>24.56768038163387</v>
      </c>
      <c r="M52" s="16">
        <f>J52+K52+L52</f>
        <v>67.097092146339747</v>
      </c>
      <c r="N52" s="15" t="s">
        <v>233</v>
      </c>
    </row>
    <row r="53" spans="1:14" ht="16.5" thickBot="1">
      <c r="A53" s="43">
        <v>42</v>
      </c>
      <c r="B53" s="10"/>
      <c r="C53" s="12" t="s">
        <v>17</v>
      </c>
      <c r="D53" s="57" t="s">
        <v>156</v>
      </c>
      <c r="E53" s="58" t="s">
        <v>157</v>
      </c>
      <c r="F53" s="58" t="s">
        <v>20</v>
      </c>
      <c r="G53" s="54">
        <v>10.5</v>
      </c>
      <c r="H53" s="54">
        <v>11.1</v>
      </c>
      <c r="I53" s="52">
        <v>43.57</v>
      </c>
      <c r="J53" s="43">
        <f>G53/$P$3*$P$4</f>
        <v>8.235294117647058</v>
      </c>
      <c r="K53" s="9">
        <f>H53/$Q$3*$Q$4</f>
        <v>22.199999999999996</v>
      </c>
      <c r="L53" s="9">
        <f>$S$3/I53*$S$4</f>
        <v>28.368143217810417</v>
      </c>
      <c r="M53" s="16">
        <f>J53+K53+L53</f>
        <v>58.803437335457474</v>
      </c>
      <c r="N53" s="9"/>
    </row>
    <row r="54" spans="1:14" ht="16.5" thickBot="1">
      <c r="A54" s="43">
        <v>60</v>
      </c>
      <c r="B54" s="10"/>
      <c r="C54" s="12" t="s">
        <v>17</v>
      </c>
      <c r="D54" s="59" t="s">
        <v>161</v>
      </c>
      <c r="E54" s="60" t="s">
        <v>29</v>
      </c>
      <c r="F54" s="60" t="s">
        <v>35</v>
      </c>
      <c r="G54" s="41">
        <v>7.9</v>
      </c>
      <c r="H54" s="41">
        <v>11.433</v>
      </c>
      <c r="I54" s="52">
        <v>62.61</v>
      </c>
      <c r="J54" s="43">
        <f>G54/$P$3*$P$4</f>
        <v>6.1960784313725492</v>
      </c>
      <c r="K54" s="9">
        <f>H54/$Q$3*$Q$4</f>
        <v>22.866</v>
      </c>
      <c r="L54" s="9">
        <f>$S$3/I54*$S$4</f>
        <v>19.741255390512698</v>
      </c>
      <c r="M54" s="16">
        <f>J54+K54+L54</f>
        <v>48.803333821885246</v>
      </c>
      <c r="N54" s="9"/>
    </row>
    <row r="55" spans="1:14" ht="16.5" thickBot="1">
      <c r="A55" s="43">
        <v>35</v>
      </c>
      <c r="B55" s="10"/>
      <c r="C55" s="12" t="s">
        <v>17</v>
      </c>
      <c r="D55" s="61" t="s">
        <v>177</v>
      </c>
      <c r="E55" s="62" t="s">
        <v>178</v>
      </c>
      <c r="F55" s="62" t="s">
        <v>179</v>
      </c>
      <c r="G55" s="41">
        <v>12.5</v>
      </c>
      <c r="H55" s="41">
        <v>14.632999999999999</v>
      </c>
      <c r="I55" s="52">
        <v>57.76</v>
      </c>
      <c r="J55" s="43">
        <f>G55/$P$3*$P$4</f>
        <v>9.8039215686274499</v>
      </c>
      <c r="K55" s="9">
        <f>H55/$Q$3*$Q$4</f>
        <v>29.265999999999998</v>
      </c>
      <c r="L55" s="9">
        <f>$S$3/I55*$S$4</f>
        <v>21.398891966759003</v>
      </c>
      <c r="M55" s="16">
        <f>J55+K55+L55</f>
        <v>60.468813535386452</v>
      </c>
      <c r="N55" s="9"/>
    </row>
    <row r="56" spans="1:14" ht="16.5" thickBot="1">
      <c r="A56" s="43">
        <v>28</v>
      </c>
      <c r="B56" s="10"/>
      <c r="C56" s="12" t="s">
        <v>17</v>
      </c>
      <c r="D56" s="61" t="s">
        <v>162</v>
      </c>
      <c r="E56" s="62" t="s">
        <v>47</v>
      </c>
      <c r="F56" s="62" t="s">
        <v>30</v>
      </c>
      <c r="G56" s="41">
        <v>10</v>
      </c>
      <c r="H56" s="41">
        <v>13.965999999999999</v>
      </c>
      <c r="I56" s="52">
        <v>46.83</v>
      </c>
      <c r="J56" s="43">
        <f>G56/$P$3*$P$4</f>
        <v>7.8431372549019605</v>
      </c>
      <c r="K56" s="9">
        <f>H56/$Q$3*$Q$4</f>
        <v>27.931999999999995</v>
      </c>
      <c r="L56" s="9">
        <f>$S$3/I56*$S$4</f>
        <v>26.393337604099937</v>
      </c>
      <c r="M56" s="16">
        <f>J56+K56+L56</f>
        <v>62.16847485900189</v>
      </c>
      <c r="N56" s="15" t="s">
        <v>233</v>
      </c>
    </row>
    <row r="57" spans="1:14" ht="16.5" thickBot="1">
      <c r="A57" s="43">
        <v>31</v>
      </c>
      <c r="B57" s="10"/>
      <c r="C57" s="12" t="s">
        <v>17</v>
      </c>
      <c r="D57" s="59" t="s">
        <v>170</v>
      </c>
      <c r="E57" s="60" t="s">
        <v>27</v>
      </c>
      <c r="F57" s="60" t="s">
        <v>31</v>
      </c>
      <c r="G57" s="54">
        <v>17</v>
      </c>
      <c r="H57" s="54">
        <v>11.166</v>
      </c>
      <c r="I57" s="52">
        <v>46.94</v>
      </c>
      <c r="J57" s="43">
        <f>G57/$P$3*$P$4</f>
        <v>13.333333333333332</v>
      </c>
      <c r="K57" s="9">
        <f>H57/$Q$3*$Q$4</f>
        <v>22.332000000000001</v>
      </c>
      <c r="L57" s="9">
        <f>$S$3/I57*$S$4</f>
        <v>26.331487004686835</v>
      </c>
      <c r="M57" s="16">
        <f>J57+K57+L57</f>
        <v>61.996820338020171</v>
      </c>
      <c r="N57" s="9" t="s">
        <v>233</v>
      </c>
    </row>
    <row r="58" spans="1:14" ht="15.75">
      <c r="A58" s="43"/>
      <c r="B58" s="10"/>
      <c r="C58" s="12"/>
      <c r="D58" s="28"/>
      <c r="E58" s="28"/>
      <c r="F58" s="28"/>
      <c r="G58" s="41"/>
      <c r="H58" s="41"/>
      <c r="I58" s="52"/>
      <c r="J58" s="43"/>
      <c r="K58" s="9"/>
      <c r="L58" s="9"/>
      <c r="M58" s="16"/>
      <c r="N58" s="9"/>
    </row>
    <row r="59" spans="1:14" ht="15.75">
      <c r="A59" s="43"/>
      <c r="B59" s="10"/>
      <c r="C59" s="12"/>
      <c r="D59" s="28"/>
      <c r="E59" s="28"/>
      <c r="F59" s="28"/>
      <c r="G59" s="54"/>
      <c r="H59" s="54"/>
      <c r="I59" s="52"/>
      <c r="J59" s="43"/>
      <c r="K59" s="9"/>
      <c r="L59" s="9"/>
      <c r="M59" s="16"/>
      <c r="N59" s="9"/>
    </row>
    <row r="60" spans="1:14" ht="15.75">
      <c r="A60" s="43"/>
      <c r="B60" s="10"/>
      <c r="C60" s="12"/>
      <c r="D60" s="44"/>
      <c r="E60" s="44"/>
      <c r="F60" s="44"/>
      <c r="G60" s="54"/>
      <c r="H60" s="54"/>
      <c r="I60" s="52"/>
      <c r="J60" s="43"/>
      <c r="K60" s="9"/>
      <c r="L60" s="9"/>
      <c r="M60" s="16"/>
      <c r="N60" s="9"/>
    </row>
    <row r="61" spans="1:14" ht="15.75">
      <c r="A61" s="43"/>
      <c r="B61" s="10"/>
      <c r="C61" s="12"/>
      <c r="D61" s="28"/>
      <c r="E61" s="28"/>
      <c r="F61" s="28"/>
      <c r="G61" s="54"/>
      <c r="H61" s="54"/>
      <c r="I61" s="52"/>
      <c r="J61" s="43"/>
      <c r="K61" s="9"/>
      <c r="L61" s="9"/>
      <c r="M61" s="16"/>
      <c r="N61" s="9"/>
    </row>
    <row r="62" spans="1:14" ht="15.75">
      <c r="A62" s="43"/>
      <c r="B62" s="10"/>
      <c r="C62" s="12"/>
      <c r="D62" s="28"/>
      <c r="E62" s="28"/>
      <c r="F62" s="28"/>
      <c r="G62" s="41"/>
      <c r="H62" s="41"/>
      <c r="I62" s="52"/>
      <c r="J62" s="43"/>
      <c r="K62" s="9"/>
      <c r="L62" s="9"/>
      <c r="M62" s="16"/>
      <c r="N62" s="9"/>
    </row>
    <row r="63" spans="1:14" ht="15.75">
      <c r="A63" s="43"/>
      <c r="B63" s="10"/>
      <c r="C63" s="12"/>
      <c r="D63" s="28"/>
      <c r="E63" s="28"/>
      <c r="F63" s="28"/>
      <c r="G63" s="54"/>
      <c r="H63" s="54"/>
      <c r="I63" s="52"/>
      <c r="J63" s="43"/>
      <c r="K63" s="9"/>
      <c r="L63" s="9"/>
      <c r="M63" s="16"/>
      <c r="N63" s="9"/>
    </row>
    <row r="64" spans="1:14" ht="15.75">
      <c r="A64" s="43"/>
      <c r="B64" s="10"/>
      <c r="C64" s="12"/>
      <c r="D64" s="28"/>
      <c r="E64" s="28"/>
      <c r="F64" s="28"/>
      <c r="G64" s="41"/>
      <c r="H64" s="41"/>
      <c r="I64" s="52"/>
      <c r="J64" s="43"/>
      <c r="K64" s="9"/>
      <c r="L64" s="9"/>
      <c r="M64" s="16"/>
      <c r="N64" s="9"/>
    </row>
    <row r="65" spans="1:14" ht="15.75">
      <c r="A65" s="43"/>
      <c r="B65" s="10"/>
      <c r="C65" s="12"/>
      <c r="D65" s="28"/>
      <c r="E65" s="28"/>
      <c r="F65" s="28"/>
      <c r="G65" s="41"/>
      <c r="H65" s="41"/>
      <c r="I65" s="52"/>
      <c r="J65" s="43"/>
      <c r="K65" s="9"/>
      <c r="L65" s="9"/>
      <c r="M65" s="16"/>
      <c r="N65" s="9"/>
    </row>
    <row r="66" spans="1:14" ht="15.75">
      <c r="A66" s="43"/>
      <c r="B66" s="10"/>
      <c r="C66" s="12"/>
      <c r="D66" s="45"/>
      <c r="E66" s="45"/>
      <c r="F66" s="45"/>
      <c r="G66" s="54"/>
      <c r="H66" s="54"/>
      <c r="I66" s="52"/>
      <c r="J66" s="43"/>
      <c r="K66" s="9"/>
      <c r="L66" s="9"/>
      <c r="M66" s="16"/>
      <c r="N66" s="9"/>
    </row>
    <row r="67" spans="1:14" ht="15.75">
      <c r="A67" s="9"/>
      <c r="B67" s="10"/>
      <c r="C67" s="12"/>
      <c r="D67" s="28"/>
      <c r="E67" s="28"/>
      <c r="F67" s="28"/>
      <c r="G67" s="41"/>
      <c r="H67" s="41"/>
      <c r="I67" s="52"/>
      <c r="J67" s="43"/>
      <c r="K67" s="9"/>
      <c r="L67" s="43"/>
      <c r="M67" s="16"/>
      <c r="N67" s="9"/>
    </row>
    <row r="68" spans="1:14">
      <c r="A68" s="9"/>
      <c r="B68" s="10"/>
      <c r="C68" s="12"/>
      <c r="D68" s="24"/>
      <c r="E68" s="24"/>
      <c r="F68" s="24"/>
      <c r="G68" s="56"/>
      <c r="H68" s="56"/>
      <c r="I68" s="11"/>
      <c r="J68" s="9"/>
      <c r="K68" s="9"/>
      <c r="L68" s="9"/>
      <c r="M68" s="16"/>
      <c r="N68" s="9"/>
    </row>
    <row r="69" spans="1:14">
      <c r="A69" s="9"/>
      <c r="B69" s="10"/>
      <c r="C69" s="12"/>
      <c r="D69" s="21"/>
      <c r="E69" s="21"/>
      <c r="F69" s="21"/>
      <c r="G69" s="40"/>
      <c r="H69" s="40"/>
      <c r="I69" s="11"/>
      <c r="J69" s="9"/>
      <c r="K69" s="9"/>
      <c r="L69" s="9"/>
      <c r="M69" s="16"/>
      <c r="N69" s="9"/>
    </row>
    <row r="70" spans="1:14">
      <c r="A70" s="9"/>
      <c r="B70" s="10"/>
      <c r="C70" s="12"/>
      <c r="D70" s="21"/>
      <c r="E70" s="22"/>
      <c r="F70" s="23"/>
      <c r="G70" s="39"/>
      <c r="H70" s="39"/>
      <c r="I70" s="11"/>
      <c r="J70" s="9"/>
      <c r="K70" s="9"/>
      <c r="L70" s="9"/>
      <c r="M70" s="16"/>
      <c r="N70" s="9"/>
    </row>
    <row r="71" spans="1:14">
      <c r="A71" s="9"/>
      <c r="B71" s="10"/>
      <c r="C71" s="12"/>
      <c r="D71" s="22"/>
      <c r="E71" s="22"/>
      <c r="F71" s="22"/>
      <c r="G71" s="39"/>
      <c r="H71" s="39"/>
      <c r="I71" s="11"/>
      <c r="J71" s="9"/>
      <c r="K71" s="9"/>
      <c r="L71" s="9"/>
      <c r="M71" s="16"/>
      <c r="N71" s="9"/>
    </row>
    <row r="72" spans="1:14">
      <c r="A72" s="9"/>
      <c r="B72" s="10"/>
      <c r="C72" s="12"/>
      <c r="D72" s="22"/>
      <c r="E72" s="22"/>
      <c r="F72" s="22"/>
      <c r="G72" s="39"/>
      <c r="H72" s="39"/>
      <c r="I72" s="11"/>
      <c r="J72" s="9"/>
      <c r="K72" s="9"/>
      <c r="L72" s="9"/>
      <c r="M72" s="16"/>
      <c r="N72" s="9"/>
    </row>
    <row r="73" spans="1:14">
      <c r="A73" s="9"/>
      <c r="B73" s="10"/>
      <c r="C73" s="12"/>
      <c r="D73" s="22"/>
      <c r="E73" s="22"/>
      <c r="F73" s="22"/>
      <c r="G73" s="39"/>
      <c r="H73" s="39"/>
      <c r="I73" s="11"/>
      <c r="J73" s="9"/>
      <c r="K73" s="9"/>
      <c r="L73" s="9"/>
      <c r="M73" s="16"/>
      <c r="N73" s="9"/>
    </row>
    <row r="74" spans="1:14">
      <c r="A74" s="9"/>
      <c r="B74" s="10"/>
      <c r="C74" s="12"/>
      <c r="D74" s="24"/>
      <c r="E74" s="24"/>
      <c r="F74" s="24"/>
      <c r="G74" s="42"/>
      <c r="H74" s="42"/>
      <c r="I74" s="11"/>
      <c r="J74" s="9"/>
      <c r="K74" s="9"/>
      <c r="L74" s="9"/>
      <c r="M74" s="16"/>
      <c r="N74" s="9"/>
    </row>
    <row r="75" spans="1:14">
      <c r="A75" s="9"/>
      <c r="B75" s="10"/>
      <c r="C75" s="12"/>
      <c r="D75" s="22"/>
      <c r="E75" s="22"/>
      <c r="F75" s="22"/>
      <c r="G75" s="39"/>
      <c r="H75" s="39"/>
      <c r="I75" s="11"/>
      <c r="J75" s="9"/>
      <c r="K75" s="9"/>
      <c r="L75" s="9"/>
      <c r="M75" s="16"/>
      <c r="N75" s="9"/>
    </row>
    <row r="76" spans="1:14">
      <c r="A76" s="9"/>
      <c r="B76" s="10"/>
      <c r="C76" s="12"/>
      <c r="D76" s="22"/>
      <c r="E76" s="22"/>
      <c r="F76" s="22"/>
      <c r="G76" s="39"/>
      <c r="H76" s="39"/>
      <c r="I76" s="11"/>
      <c r="J76" s="9"/>
      <c r="K76" s="9"/>
      <c r="L76" s="9"/>
      <c r="M76" s="16"/>
      <c r="N76" s="9"/>
    </row>
    <row r="77" spans="1:14">
      <c r="A77" s="9"/>
      <c r="B77" s="10"/>
      <c r="C77" s="12"/>
      <c r="D77" s="22"/>
      <c r="E77" s="23"/>
      <c r="F77" s="22"/>
      <c r="G77" s="39"/>
      <c r="H77" s="39"/>
      <c r="I77" s="11"/>
      <c r="J77" s="9"/>
      <c r="K77" s="9"/>
      <c r="L77" s="9"/>
      <c r="M77" s="16"/>
      <c r="N77" s="9"/>
    </row>
    <row r="78" spans="1:14">
      <c r="A78" s="9"/>
      <c r="B78" s="10"/>
      <c r="C78" s="12"/>
      <c r="D78" s="21"/>
      <c r="E78" s="21"/>
      <c r="F78" s="21"/>
      <c r="G78" s="40"/>
      <c r="H78" s="40"/>
      <c r="I78" s="11"/>
      <c r="J78" s="9"/>
      <c r="K78" s="9"/>
      <c r="L78" s="9"/>
      <c r="M78" s="16"/>
      <c r="N78" s="9"/>
    </row>
    <row r="79" spans="1:14">
      <c r="A79" s="9"/>
      <c r="B79" s="10"/>
      <c r="C79" s="12"/>
      <c r="D79" s="22"/>
      <c r="E79" s="22"/>
      <c r="F79" s="22"/>
      <c r="G79" s="39"/>
      <c r="H79" s="39"/>
      <c r="I79" s="11"/>
      <c r="J79" s="9"/>
      <c r="K79" s="9"/>
      <c r="L79" s="9"/>
      <c r="M79" s="16"/>
      <c r="N79" s="9"/>
    </row>
    <row r="80" spans="1:14">
      <c r="A80" s="9"/>
      <c r="B80" s="10"/>
      <c r="C80" s="12"/>
      <c r="D80" s="25"/>
      <c r="E80" s="22"/>
      <c r="F80" s="22"/>
      <c r="G80" s="39"/>
      <c r="H80" s="39"/>
      <c r="I80" s="11"/>
      <c r="J80" s="9"/>
      <c r="K80" s="9"/>
      <c r="L80" s="9"/>
      <c r="M80" s="16"/>
      <c r="N80" s="9"/>
    </row>
    <row r="81" spans="1:14">
      <c r="A81" s="9"/>
      <c r="B81" s="10"/>
      <c r="C81" s="12"/>
      <c r="D81" s="21"/>
      <c r="E81" s="21"/>
      <c r="F81" s="21"/>
      <c r="G81" s="40"/>
      <c r="H81" s="40"/>
      <c r="I81" s="11"/>
      <c r="J81" s="9"/>
      <c r="K81" s="9"/>
      <c r="L81" s="9"/>
      <c r="M81" s="16"/>
      <c r="N81" s="9"/>
    </row>
    <row r="82" spans="1:14">
      <c r="A82" s="9"/>
      <c r="B82" s="10"/>
      <c r="C82" s="12"/>
      <c r="D82" s="22"/>
      <c r="E82" s="22"/>
      <c r="F82" s="22"/>
      <c r="G82" s="39"/>
      <c r="H82" s="39"/>
      <c r="I82" s="11"/>
      <c r="J82" s="9"/>
      <c r="K82" s="9"/>
      <c r="L82" s="9"/>
      <c r="M82" s="16"/>
      <c r="N82" s="9"/>
    </row>
    <row r="83" spans="1:14">
      <c r="A83" s="9"/>
      <c r="B83" s="10"/>
      <c r="C83" s="12"/>
      <c r="D83" s="33"/>
      <c r="E83" s="33"/>
      <c r="F83" s="34"/>
      <c r="G83" s="35"/>
      <c r="H83" s="35"/>
      <c r="I83" s="32"/>
      <c r="J83" s="9"/>
      <c r="K83" s="9"/>
      <c r="L83" s="9"/>
      <c r="M83" s="16"/>
      <c r="N83" s="9"/>
    </row>
    <row r="84" spans="1:14">
      <c r="A84" s="9"/>
      <c r="B84" s="10"/>
      <c r="C84" s="12"/>
      <c r="D84" s="9"/>
      <c r="E84" s="9"/>
      <c r="F84" s="9"/>
      <c r="G84" s="11"/>
      <c r="H84" s="11"/>
      <c r="I84" s="11"/>
      <c r="J84" s="9"/>
      <c r="K84" s="9"/>
      <c r="L84" s="9"/>
      <c r="M84" s="16"/>
      <c r="N84" s="9"/>
    </row>
    <row r="85" spans="1:14">
      <c r="A85" s="9"/>
      <c r="B85" s="10"/>
      <c r="C85" s="12"/>
      <c r="D85" s="9"/>
      <c r="E85" s="9"/>
      <c r="F85" s="9"/>
      <c r="G85" s="11"/>
      <c r="H85" s="11"/>
      <c r="I85" s="11"/>
      <c r="J85" s="9"/>
      <c r="K85" s="9"/>
      <c r="L85" s="9"/>
      <c r="M85" s="16"/>
      <c r="N85" s="9"/>
    </row>
    <row r="86" spans="1:14">
      <c r="A86" s="9"/>
      <c r="B86" s="10"/>
      <c r="C86" s="12"/>
      <c r="D86" s="9"/>
      <c r="E86" s="9"/>
      <c r="F86" s="9"/>
      <c r="G86" s="11"/>
      <c r="H86" s="11"/>
      <c r="I86" s="11"/>
      <c r="J86" s="9"/>
      <c r="K86" s="9"/>
      <c r="L86" s="9"/>
      <c r="M86" s="16"/>
      <c r="N86" s="9"/>
    </row>
  </sheetData>
  <sortState ref="A3:N57">
    <sortCondition ref="D3:D57"/>
  </sortState>
  <mergeCells count="9">
    <mergeCell ref="O7:Q7"/>
    <mergeCell ref="N1:N2"/>
    <mergeCell ref="P1:R1"/>
    <mergeCell ref="A1:A2"/>
    <mergeCell ref="B1:B2"/>
    <mergeCell ref="C1:C2"/>
    <mergeCell ref="G1:I1"/>
    <mergeCell ref="J1:L1"/>
    <mergeCell ref="D1:F2"/>
  </mergeCells>
  <pageMargins left="0.31496062992125984" right="0.19685039370078741" top="0.23622047244094491" bottom="0.27559055118110237" header="0.23622047244094491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3"/>
  <sheetViews>
    <sheetView tabSelected="1" topLeftCell="A19" workbookViewId="0">
      <selection activeCell="N26" sqref="N26"/>
    </sheetView>
  </sheetViews>
  <sheetFormatPr defaultRowHeight="15"/>
  <cols>
    <col min="1" max="1" width="5.5703125" customWidth="1"/>
    <col min="3" max="3" width="6" style="1" bestFit="1" customWidth="1"/>
    <col min="4" max="4" width="15.140625" style="20" customWidth="1"/>
    <col min="5" max="5" width="12.5703125" style="20" customWidth="1"/>
    <col min="6" max="6" width="21.85546875" style="1" customWidth="1"/>
    <col min="7" max="7" width="9.140625" style="8"/>
    <col min="8" max="8" width="11.42578125" style="8" bestFit="1" customWidth="1"/>
    <col min="9" max="9" width="10.42578125" style="8" customWidth="1"/>
    <col min="10" max="10" width="10.42578125" style="1" customWidth="1"/>
    <col min="11" max="11" width="11.5703125" style="1" bestFit="1" customWidth="1"/>
    <col min="12" max="12" width="9.28515625" style="1" customWidth="1"/>
    <col min="13" max="13" width="20.28515625" style="4" customWidth="1"/>
    <col min="14" max="14" width="10.42578125" style="2" customWidth="1"/>
    <col min="15" max="15" width="23.28515625" bestFit="1" customWidth="1"/>
    <col min="16" max="16" width="8.28515625" bestFit="1" customWidth="1"/>
    <col min="17" max="17" width="12.7109375" bestFit="1" customWidth="1"/>
    <col min="18" max="18" width="10.42578125" bestFit="1" customWidth="1"/>
    <col min="19" max="19" width="7.42578125" customWidth="1"/>
  </cols>
  <sheetData>
    <row r="1" spans="1:19">
      <c r="A1" s="103" t="s">
        <v>15</v>
      </c>
      <c r="B1" s="106" t="s">
        <v>4</v>
      </c>
      <c r="C1" s="106" t="s">
        <v>5</v>
      </c>
      <c r="D1" s="112" t="s">
        <v>6</v>
      </c>
      <c r="E1" s="113"/>
      <c r="F1" s="114"/>
      <c r="G1" s="111" t="s">
        <v>11</v>
      </c>
      <c r="H1" s="111"/>
      <c r="I1" s="111"/>
      <c r="J1" s="106" t="s">
        <v>12</v>
      </c>
      <c r="K1" s="106"/>
      <c r="L1" s="106"/>
      <c r="M1" s="16"/>
      <c r="N1" s="37"/>
      <c r="O1" s="3"/>
      <c r="P1" s="104" t="s">
        <v>10</v>
      </c>
      <c r="Q1" s="104"/>
      <c r="R1" s="104"/>
    </row>
    <row r="2" spans="1:19" ht="16.5" thickBot="1">
      <c r="A2" s="103"/>
      <c r="B2" s="106"/>
      <c r="C2" s="106"/>
      <c r="D2" s="115"/>
      <c r="E2" s="116"/>
      <c r="F2" s="117"/>
      <c r="G2" s="19" t="s">
        <v>3</v>
      </c>
      <c r="H2" s="19" t="s">
        <v>0</v>
      </c>
      <c r="I2" s="19" t="s">
        <v>2</v>
      </c>
      <c r="J2" s="18" t="s">
        <v>3</v>
      </c>
      <c r="K2" s="18" t="s">
        <v>0</v>
      </c>
      <c r="L2" s="18" t="s">
        <v>2</v>
      </c>
      <c r="M2" s="16" t="s">
        <v>16</v>
      </c>
      <c r="N2" s="37" t="s">
        <v>19</v>
      </c>
      <c r="O2" s="5"/>
      <c r="P2" s="5" t="s">
        <v>3</v>
      </c>
      <c r="Q2" s="5" t="s">
        <v>0</v>
      </c>
      <c r="R2" s="6"/>
      <c r="S2" s="5" t="s">
        <v>232</v>
      </c>
    </row>
    <row r="3" spans="1:19" ht="15.75">
      <c r="A3" s="17"/>
      <c r="B3" s="10"/>
      <c r="C3" s="12"/>
      <c r="D3" s="76"/>
      <c r="N3" s="15"/>
      <c r="O3" s="6" t="s">
        <v>8</v>
      </c>
      <c r="P3" s="13">
        <v>25.5</v>
      </c>
      <c r="Q3" s="13">
        <v>20</v>
      </c>
      <c r="R3" s="6" t="s">
        <v>13</v>
      </c>
      <c r="S3" s="13">
        <v>30.04</v>
      </c>
    </row>
    <row r="4" spans="1:19" ht="18.75">
      <c r="A4" s="17">
        <v>40</v>
      </c>
      <c r="B4" s="10"/>
      <c r="C4" s="74"/>
      <c r="D4" s="78" t="s">
        <v>138</v>
      </c>
      <c r="E4" s="78" t="s">
        <v>139</v>
      </c>
      <c r="F4" s="78" t="s">
        <v>140</v>
      </c>
      <c r="G4" s="79">
        <v>5.9</v>
      </c>
      <c r="H4" s="80">
        <v>11.733000000000001</v>
      </c>
      <c r="I4" s="81">
        <v>56.98</v>
      </c>
      <c r="J4" s="82">
        <f>G4/$P$3*$P$4</f>
        <v>4.6274509803921573</v>
      </c>
      <c r="K4" s="82">
        <f>H4/$Q$3*$Q$4</f>
        <v>23.466000000000001</v>
      </c>
      <c r="L4" s="83">
        <f>$S$3/I4*$S$4</f>
        <v>21.088101088101091</v>
      </c>
      <c r="M4" s="84">
        <f>J4+K4+L4</f>
        <v>49.181552068493247</v>
      </c>
      <c r="N4" s="43"/>
      <c r="O4" s="6" t="s">
        <v>9</v>
      </c>
      <c r="P4" s="13">
        <v>20</v>
      </c>
      <c r="Q4" s="13">
        <v>40</v>
      </c>
      <c r="R4" s="6" t="s">
        <v>14</v>
      </c>
      <c r="S4" s="13">
        <v>40</v>
      </c>
    </row>
    <row r="5" spans="1:19" ht="18.75">
      <c r="A5" s="17">
        <v>6</v>
      </c>
      <c r="B5" s="10"/>
      <c r="C5" s="74"/>
      <c r="D5" s="77" t="s">
        <v>88</v>
      </c>
      <c r="E5" s="77" t="s">
        <v>73</v>
      </c>
      <c r="F5" s="77" t="s">
        <v>89</v>
      </c>
      <c r="G5" s="79">
        <v>6.6</v>
      </c>
      <c r="H5" s="80">
        <v>18.466000000000001</v>
      </c>
      <c r="I5" s="81">
        <v>35.64</v>
      </c>
      <c r="J5" s="82">
        <f>G5/$P$3*$P$4</f>
        <v>5.1764705882352935</v>
      </c>
      <c r="K5" s="82">
        <f>H5/$Q$3*$Q$4</f>
        <v>36.932000000000002</v>
      </c>
      <c r="L5" s="83">
        <f>$S$3/I5*$S$4</f>
        <v>33.714927048260378</v>
      </c>
      <c r="M5" s="84">
        <f>J5+K5+L5</f>
        <v>75.82339763649567</v>
      </c>
      <c r="N5" s="15" t="s">
        <v>233</v>
      </c>
    </row>
    <row r="6" spans="1:19" ht="18.75">
      <c r="A6" s="17">
        <v>26</v>
      </c>
      <c r="B6" s="10"/>
      <c r="C6" s="74"/>
      <c r="D6" s="77" t="s">
        <v>118</v>
      </c>
      <c r="E6" s="77" t="s">
        <v>119</v>
      </c>
      <c r="F6" s="77" t="s">
        <v>120</v>
      </c>
      <c r="G6" s="79">
        <v>5</v>
      </c>
      <c r="H6" s="80">
        <v>15.2</v>
      </c>
      <c r="I6" s="81">
        <v>46.65</v>
      </c>
      <c r="J6" s="82">
        <f>G6/$P$3*$P$4</f>
        <v>3.9215686274509802</v>
      </c>
      <c r="K6" s="82">
        <f>H6/$Q$3*$Q$4</f>
        <v>30.4</v>
      </c>
      <c r="L6" s="83">
        <f>$S$3/I6*$S$4</f>
        <v>25.757770632368704</v>
      </c>
      <c r="M6" s="84">
        <f>J6+K6+L6</f>
        <v>60.079339259819683</v>
      </c>
      <c r="N6" s="43"/>
    </row>
    <row r="7" spans="1:19" ht="37.5">
      <c r="A7" s="17">
        <v>4</v>
      </c>
      <c r="B7" s="10"/>
      <c r="C7" s="74"/>
      <c r="D7" s="77" t="s">
        <v>97</v>
      </c>
      <c r="E7" s="77" t="s">
        <v>58</v>
      </c>
      <c r="F7" s="77" t="s">
        <v>98</v>
      </c>
      <c r="G7" s="79">
        <v>13.9</v>
      </c>
      <c r="H7" s="80">
        <v>14.8</v>
      </c>
      <c r="I7" s="81">
        <v>31.59</v>
      </c>
      <c r="J7" s="82">
        <f>G7/$P$3*$P$4</f>
        <v>10.901960784313726</v>
      </c>
      <c r="K7" s="82">
        <f>H7/$Q$3*$Q$4</f>
        <v>29.6</v>
      </c>
      <c r="L7" s="83">
        <f>$S$3/I7*$S$4</f>
        <v>38.037353592909149</v>
      </c>
      <c r="M7" s="84">
        <f>J7+K7+L7</f>
        <v>78.539314377222865</v>
      </c>
      <c r="N7" s="15" t="s">
        <v>233</v>
      </c>
    </row>
    <row r="8" spans="1:19" ht="37.5">
      <c r="A8" s="17">
        <v>37</v>
      </c>
      <c r="B8" s="10"/>
      <c r="C8" s="74"/>
      <c r="D8" s="78" t="s">
        <v>99</v>
      </c>
      <c r="E8" s="78" t="s">
        <v>74</v>
      </c>
      <c r="F8" s="78" t="s">
        <v>59</v>
      </c>
      <c r="G8" s="79">
        <v>14</v>
      </c>
      <c r="H8" s="80">
        <v>8.3659999999999997</v>
      </c>
      <c r="I8" s="81">
        <v>50.48</v>
      </c>
      <c r="J8" s="82">
        <f>G8/$P$3*$P$4</f>
        <v>10.980392156862745</v>
      </c>
      <c r="K8" s="82">
        <f>H8/$Q$3*$Q$4</f>
        <v>16.731999999999999</v>
      </c>
      <c r="L8" s="83">
        <f>$S$3/I8*$S$4</f>
        <v>23.803486529318544</v>
      </c>
      <c r="M8" s="84">
        <f>J8+K8+L8</f>
        <v>51.515878686181289</v>
      </c>
      <c r="N8" s="43"/>
    </row>
    <row r="9" spans="1:19" ht="18.75">
      <c r="A9" s="17">
        <v>33</v>
      </c>
      <c r="B9" s="10"/>
      <c r="C9" s="74"/>
      <c r="D9" s="78" t="s">
        <v>129</v>
      </c>
      <c r="E9" s="78" t="s">
        <v>113</v>
      </c>
      <c r="F9" s="78" t="s">
        <v>56</v>
      </c>
      <c r="G9" s="79">
        <v>8</v>
      </c>
      <c r="H9" s="80">
        <v>15</v>
      </c>
      <c r="I9" s="81">
        <v>63.5</v>
      </c>
      <c r="J9" s="82">
        <f>G9/$P$3*$P$4</f>
        <v>6.2745098039215685</v>
      </c>
      <c r="K9" s="82">
        <f>H9/$Q$3*$Q$4</f>
        <v>30</v>
      </c>
      <c r="L9" s="83">
        <f>$S$3/I9*$S$4</f>
        <v>18.92283464566929</v>
      </c>
      <c r="M9" s="84">
        <f>J9+K9+L9</f>
        <v>55.197344449590858</v>
      </c>
      <c r="N9" s="43"/>
    </row>
    <row r="10" spans="1:19" ht="18.75">
      <c r="A10" s="17">
        <v>35</v>
      </c>
      <c r="B10" s="10"/>
      <c r="C10" s="74"/>
      <c r="D10" s="78" t="s">
        <v>105</v>
      </c>
      <c r="E10" s="78" t="s">
        <v>106</v>
      </c>
      <c r="F10" s="78" t="s">
        <v>56</v>
      </c>
      <c r="G10" s="79">
        <v>9.6</v>
      </c>
      <c r="H10" s="80">
        <v>8.9329999999999998</v>
      </c>
      <c r="I10" s="81">
        <v>44.3</v>
      </c>
      <c r="J10" s="82">
        <f>G10/$P$3*$P$4</f>
        <v>7.5294117647058822</v>
      </c>
      <c r="K10" s="82">
        <f>H10/$Q$3*$Q$4</f>
        <v>17.866</v>
      </c>
      <c r="L10" s="83">
        <f>$S$3/I10*$S$4</f>
        <v>27.12415349887133</v>
      </c>
      <c r="M10" s="84">
        <f>J10+K10+L10</f>
        <v>52.519565263577213</v>
      </c>
      <c r="N10" s="43"/>
    </row>
    <row r="11" spans="1:19" ht="18.75">
      <c r="A11" s="17">
        <v>14</v>
      </c>
      <c r="B11" s="10"/>
      <c r="C11" s="74"/>
      <c r="D11" s="77" t="s">
        <v>90</v>
      </c>
      <c r="E11" s="77" t="s">
        <v>91</v>
      </c>
      <c r="F11" s="77" t="s">
        <v>92</v>
      </c>
      <c r="G11" s="79">
        <v>5.6</v>
      </c>
      <c r="H11" s="80">
        <v>15.166</v>
      </c>
      <c r="I11" s="81">
        <v>35.74</v>
      </c>
      <c r="J11" s="82">
        <f>G11/$P$3*$P$4</f>
        <v>4.3921568627450984</v>
      </c>
      <c r="K11" s="82">
        <f>H11/$Q$3*$Q$4</f>
        <v>30.332000000000001</v>
      </c>
      <c r="L11" s="83">
        <f>$S$3/I11*$S$4</f>
        <v>33.620593172915498</v>
      </c>
      <c r="M11" s="84">
        <f>J11+K11+L11</f>
        <v>68.344750035660596</v>
      </c>
      <c r="N11" s="15" t="s">
        <v>233</v>
      </c>
    </row>
    <row r="12" spans="1:19" ht="18.75">
      <c r="A12" s="17">
        <v>18</v>
      </c>
      <c r="B12" s="10"/>
      <c r="C12" s="74"/>
      <c r="D12" s="87" t="s">
        <v>146</v>
      </c>
      <c r="E12" s="87" t="s">
        <v>77</v>
      </c>
      <c r="F12" s="87" t="s">
        <v>55</v>
      </c>
      <c r="G12" s="79">
        <v>8.1999999999999993</v>
      </c>
      <c r="H12" s="80">
        <v>14.7</v>
      </c>
      <c r="I12" s="81">
        <v>43.28</v>
      </c>
      <c r="J12" s="82">
        <f>G12/$P$3*$P$4</f>
        <v>6.4313725490196072</v>
      </c>
      <c r="K12" s="82">
        <f>H12/$Q$3*$Q$4</f>
        <v>29.4</v>
      </c>
      <c r="L12" s="83">
        <f>$S$3/I12*$S$4</f>
        <v>27.763401109057302</v>
      </c>
      <c r="M12" s="84">
        <f>J12+K12+L12</f>
        <v>63.594773658076903</v>
      </c>
      <c r="N12" s="15"/>
    </row>
    <row r="13" spans="1:19" ht="37.5">
      <c r="A13" s="17">
        <v>17</v>
      </c>
      <c r="B13" s="10"/>
      <c r="C13" s="74"/>
      <c r="D13" s="77" t="s">
        <v>132</v>
      </c>
      <c r="E13" s="77" t="s">
        <v>133</v>
      </c>
      <c r="F13" s="77" t="s">
        <v>134</v>
      </c>
      <c r="G13" s="79">
        <v>10.199999999999999</v>
      </c>
      <c r="H13" s="80">
        <v>14.632999999999999</v>
      </c>
      <c r="I13" s="81">
        <v>40.369999999999997</v>
      </c>
      <c r="J13" s="82">
        <f>G13/$P$3*$P$4</f>
        <v>7.9999999999999991</v>
      </c>
      <c r="K13" s="82">
        <f>H13/$Q$3*$Q$4</f>
        <v>29.265999999999998</v>
      </c>
      <c r="L13" s="83">
        <f>$S$3/I13*$S$4</f>
        <v>29.764676740153583</v>
      </c>
      <c r="M13" s="84">
        <f>J13+K13+L13</f>
        <v>67.030676740153581</v>
      </c>
      <c r="N13" s="15" t="s">
        <v>233</v>
      </c>
    </row>
    <row r="14" spans="1:19" ht="18.75">
      <c r="A14" s="17">
        <v>9</v>
      </c>
      <c r="B14" s="10"/>
      <c r="C14" s="74"/>
      <c r="D14" s="77" t="s">
        <v>93</v>
      </c>
      <c r="E14" s="77" t="s">
        <v>94</v>
      </c>
      <c r="F14" s="77" t="s">
        <v>78</v>
      </c>
      <c r="G14" s="79">
        <v>9</v>
      </c>
      <c r="H14" s="80">
        <v>17.8</v>
      </c>
      <c r="I14" s="81">
        <v>38.479999999999997</v>
      </c>
      <c r="J14" s="82">
        <f>G14/$P$3*$P$4</f>
        <v>7.0588235294117654</v>
      </c>
      <c r="K14" s="82">
        <f>H14/$Q$3*$Q$4</f>
        <v>35.6</v>
      </c>
      <c r="L14" s="83">
        <f>$S$3/I14*$S$4</f>
        <v>31.226611226611229</v>
      </c>
      <c r="M14" s="84">
        <f>J14+K14+L14</f>
        <v>73.885434756023002</v>
      </c>
      <c r="N14" s="15" t="s">
        <v>233</v>
      </c>
    </row>
    <row r="15" spans="1:19" ht="18.75">
      <c r="A15" s="17">
        <v>29</v>
      </c>
      <c r="B15" s="10"/>
      <c r="C15" s="74"/>
      <c r="D15" s="87" t="s">
        <v>143</v>
      </c>
      <c r="E15" s="87" t="s">
        <v>231</v>
      </c>
      <c r="F15" s="86" t="s">
        <v>75</v>
      </c>
      <c r="G15" s="79">
        <v>12.8</v>
      </c>
      <c r="H15" s="80">
        <v>12.6</v>
      </c>
      <c r="I15" s="81">
        <v>51.26</v>
      </c>
      <c r="J15" s="82">
        <f>G15/$P$3*$P$4</f>
        <v>10.03921568627451</v>
      </c>
      <c r="K15" s="82">
        <f>H15/$Q$3*$Q$4</f>
        <v>25.2</v>
      </c>
      <c r="L15" s="83">
        <f>$S$3/I15*$S$4</f>
        <v>23.441279750292626</v>
      </c>
      <c r="M15" s="84">
        <f>J15+K15+L15</f>
        <v>58.680495436567128</v>
      </c>
      <c r="N15" s="43"/>
    </row>
    <row r="16" spans="1:19" ht="16.5" customHeight="1">
      <c r="A16" s="17">
        <v>19</v>
      </c>
      <c r="B16" s="10"/>
      <c r="C16" s="74"/>
      <c r="D16" s="77" t="s">
        <v>108</v>
      </c>
      <c r="E16" s="77" t="s">
        <v>80</v>
      </c>
      <c r="F16" s="77" t="s">
        <v>75</v>
      </c>
      <c r="G16" s="79">
        <v>8</v>
      </c>
      <c r="H16" s="80">
        <v>15.333</v>
      </c>
      <c r="I16" s="81">
        <v>45.17</v>
      </c>
      <c r="J16" s="82">
        <f>G16/$P$3*$P$4</f>
        <v>6.2745098039215685</v>
      </c>
      <c r="K16" s="82">
        <f>H16/$Q$3*$Q$4</f>
        <v>30.666000000000004</v>
      </c>
      <c r="L16" s="83">
        <f>$S$3/I16*$S$4</f>
        <v>26.601726809829529</v>
      </c>
      <c r="M16" s="84">
        <f>J16+K16+L16</f>
        <v>63.542236613751101</v>
      </c>
      <c r="N16" s="15"/>
    </row>
    <row r="17" spans="1:14" ht="18.75">
      <c r="A17" s="17">
        <v>23</v>
      </c>
      <c r="B17" s="10"/>
      <c r="C17" s="74"/>
      <c r="D17" s="78" t="s">
        <v>103</v>
      </c>
      <c r="E17" s="78" t="s">
        <v>67</v>
      </c>
      <c r="F17" s="78" t="s">
        <v>104</v>
      </c>
      <c r="G17" s="79">
        <v>9.1999999999999993</v>
      </c>
      <c r="H17" s="80">
        <v>16.132999999999999</v>
      </c>
      <c r="I17" s="81">
        <v>51.62</v>
      </c>
      <c r="J17" s="82">
        <f>G17/$P$3*$P$4</f>
        <v>7.215686274509804</v>
      </c>
      <c r="K17" s="82">
        <f>H17/$Q$3*$Q$4</f>
        <v>32.265999999999998</v>
      </c>
      <c r="L17" s="83">
        <f>$S$3/I17*$S$4</f>
        <v>23.277799302595895</v>
      </c>
      <c r="M17" s="84">
        <f>J17+K17+L17</f>
        <v>62.7594855771057</v>
      </c>
      <c r="N17" s="15"/>
    </row>
    <row r="18" spans="1:14" ht="18.75">
      <c r="A18" s="17">
        <v>32</v>
      </c>
      <c r="B18" s="10"/>
      <c r="C18" s="74"/>
      <c r="D18" s="77" t="s">
        <v>107</v>
      </c>
      <c r="E18" s="77" t="s">
        <v>66</v>
      </c>
      <c r="F18" s="77" t="s">
        <v>78</v>
      </c>
      <c r="G18" s="79">
        <v>12</v>
      </c>
      <c r="H18" s="80">
        <v>12.9</v>
      </c>
      <c r="I18" s="81">
        <v>58.5</v>
      </c>
      <c r="J18" s="82">
        <f>G18/$P$3*$P$4</f>
        <v>9.4117647058823533</v>
      </c>
      <c r="K18" s="82">
        <f>H18/$Q$3*$Q$4</f>
        <v>25.8</v>
      </c>
      <c r="L18" s="83">
        <f>$S$3/I18*$S$4</f>
        <v>20.540170940170942</v>
      </c>
      <c r="M18" s="84">
        <f>J18+K18+L18</f>
        <v>55.751935646053298</v>
      </c>
      <c r="N18" s="43"/>
    </row>
    <row r="19" spans="1:14" ht="37.5">
      <c r="A19" s="17">
        <v>20</v>
      </c>
      <c r="B19" s="68"/>
      <c r="C19" s="75"/>
      <c r="D19" s="88" t="s">
        <v>82</v>
      </c>
      <c r="E19" s="88" t="s">
        <v>76</v>
      </c>
      <c r="F19" s="88" t="s">
        <v>83</v>
      </c>
      <c r="G19" s="89">
        <v>9.5</v>
      </c>
      <c r="H19" s="90">
        <v>18.366</v>
      </c>
      <c r="I19" s="91">
        <v>62.61</v>
      </c>
      <c r="J19" s="92">
        <f>G19/$P$3*$P$4</f>
        <v>7.4509803921568629</v>
      </c>
      <c r="K19" s="92">
        <f>H19/$Q$3*$Q$4</f>
        <v>36.731999999999999</v>
      </c>
      <c r="L19" s="93">
        <f>$S$3/I19*$S$4</f>
        <v>19.191822392589042</v>
      </c>
      <c r="M19" s="94">
        <f>J19+K19+L19</f>
        <v>63.37480278474591</v>
      </c>
      <c r="N19" s="15"/>
    </row>
    <row r="20" spans="1:14" ht="18.75">
      <c r="A20" s="17">
        <v>25</v>
      </c>
      <c r="B20" s="10"/>
      <c r="C20" s="74"/>
      <c r="D20" s="78" t="s">
        <v>225</v>
      </c>
      <c r="E20" s="78" t="s">
        <v>68</v>
      </c>
      <c r="F20" s="78" t="s">
        <v>70</v>
      </c>
      <c r="G20" s="79">
        <v>7</v>
      </c>
      <c r="H20" s="80">
        <v>12.965999999999999</v>
      </c>
      <c r="I20" s="81">
        <v>41.66</v>
      </c>
      <c r="J20" s="82">
        <f>G20/$P$3*$P$4</f>
        <v>5.4901960784313726</v>
      </c>
      <c r="K20" s="82">
        <f>H20/$Q$3*$Q$4</f>
        <v>25.931999999999999</v>
      </c>
      <c r="L20" s="83">
        <f>$S$3/I20*$S$4</f>
        <v>28.843014882381183</v>
      </c>
      <c r="M20" s="84">
        <f>J20+K20+L20</f>
        <v>60.265210960812553</v>
      </c>
      <c r="N20" s="15"/>
    </row>
    <row r="21" spans="1:14" ht="18.75">
      <c r="A21" s="17">
        <v>41</v>
      </c>
      <c r="B21" s="10"/>
      <c r="C21" s="74"/>
      <c r="D21" s="77" t="s">
        <v>115</v>
      </c>
      <c r="E21" s="77" t="s">
        <v>116</v>
      </c>
      <c r="F21" s="77" t="s">
        <v>117</v>
      </c>
      <c r="G21" s="79">
        <v>9.9</v>
      </c>
      <c r="H21" s="80">
        <v>6.7329999999999997</v>
      </c>
      <c r="I21" s="81">
        <v>43.4</v>
      </c>
      <c r="J21" s="82">
        <f>G21/$P$3*$P$4</f>
        <v>7.7647058823529411</v>
      </c>
      <c r="K21" s="82">
        <f>H21/$Q$3*$Q$4</f>
        <v>13.466000000000001</v>
      </c>
      <c r="L21" s="83">
        <f>$S$3/I21*$S$4</f>
        <v>27.686635944700463</v>
      </c>
      <c r="M21" s="84">
        <f>J21+K21+L21</f>
        <v>48.917341827053406</v>
      </c>
      <c r="N21" s="43"/>
    </row>
    <row r="22" spans="1:14" ht="18.75">
      <c r="A22" s="17">
        <v>31</v>
      </c>
      <c r="B22" s="10"/>
      <c r="C22" s="74"/>
      <c r="D22" s="77" t="s">
        <v>126</v>
      </c>
      <c r="E22" s="77" t="s">
        <v>127</v>
      </c>
      <c r="F22" s="77" t="s">
        <v>56</v>
      </c>
      <c r="G22" s="79">
        <v>9.5</v>
      </c>
      <c r="H22" s="80">
        <v>13.766</v>
      </c>
      <c r="I22" s="81">
        <v>53.25</v>
      </c>
      <c r="J22" s="82">
        <f>G22/$P$3*$P$4</f>
        <v>7.4509803921568629</v>
      </c>
      <c r="K22" s="82">
        <f>H22/$Q$3*$Q$4</f>
        <v>27.532</v>
      </c>
      <c r="L22" s="83">
        <f>$S$3/I23*$S$4</f>
        <v>21.979147612950428</v>
      </c>
      <c r="M22" s="84">
        <f>J22+K22+L22</f>
        <v>56.962128005107289</v>
      </c>
      <c r="N22" s="43"/>
    </row>
    <row r="23" spans="1:14" ht="17.25" customHeight="1">
      <c r="A23" s="17">
        <v>11</v>
      </c>
      <c r="B23" s="10"/>
      <c r="C23" s="74"/>
      <c r="D23" s="78" t="s">
        <v>95</v>
      </c>
      <c r="E23" s="78" t="s">
        <v>96</v>
      </c>
      <c r="F23" s="78" t="s">
        <v>63</v>
      </c>
      <c r="G23" s="79">
        <v>18.8</v>
      </c>
      <c r="H23" s="80">
        <v>17</v>
      </c>
      <c r="I23" s="81">
        <v>54.67</v>
      </c>
      <c r="J23" s="82">
        <f>G23/$P$3*$P$4</f>
        <v>14.745098039215687</v>
      </c>
      <c r="K23" s="82">
        <f>H23/$Q$3*$Q$4</f>
        <v>34</v>
      </c>
      <c r="L23" s="83">
        <f>$S$3/I23*$S$4</f>
        <v>21.979147612950428</v>
      </c>
      <c r="M23" s="84">
        <f>J23+K23+L23</f>
        <v>70.724245652166118</v>
      </c>
      <c r="N23" s="15" t="s">
        <v>233</v>
      </c>
    </row>
    <row r="24" spans="1:14" ht="37.5">
      <c r="A24" s="17">
        <v>1</v>
      </c>
      <c r="B24" s="10"/>
      <c r="C24" s="74"/>
      <c r="D24" s="77" t="s">
        <v>124</v>
      </c>
      <c r="E24" s="78" t="s">
        <v>125</v>
      </c>
      <c r="F24" s="78" t="s">
        <v>56</v>
      </c>
      <c r="G24" s="79">
        <v>22</v>
      </c>
      <c r="H24" s="80">
        <v>19.366</v>
      </c>
      <c r="I24" s="81">
        <v>30.29</v>
      </c>
      <c r="J24" s="82">
        <f>G24/$P$3*$P$4</f>
        <v>17.254901960784316</v>
      </c>
      <c r="K24" s="82">
        <f>H24/$Q$3*$Q$4</f>
        <v>38.731999999999999</v>
      </c>
      <c r="L24" s="83">
        <f>$S$3/I24*$S$4</f>
        <v>39.669858038956754</v>
      </c>
      <c r="M24" s="84">
        <f>J24+K24+L24</f>
        <v>95.65675999974107</v>
      </c>
      <c r="N24" s="15" t="s">
        <v>235</v>
      </c>
    </row>
    <row r="25" spans="1:14" ht="18.75">
      <c r="A25" s="17">
        <v>12</v>
      </c>
      <c r="B25" s="10"/>
      <c r="C25" s="74"/>
      <c r="D25" s="77" t="s">
        <v>228</v>
      </c>
      <c r="E25" s="78" t="s">
        <v>96</v>
      </c>
      <c r="F25" s="78" t="s">
        <v>229</v>
      </c>
      <c r="G25" s="79">
        <v>15.9</v>
      </c>
      <c r="H25" s="80">
        <v>15.566000000000001</v>
      </c>
      <c r="I25" s="81">
        <v>45.22</v>
      </c>
      <c r="J25" s="82">
        <f>G25/$P$3*$P$4</f>
        <v>12.470588235294118</v>
      </c>
      <c r="K25" s="82">
        <f>H25/$Q$3*$Q$4</f>
        <v>31.131999999999998</v>
      </c>
      <c r="L25" s="83">
        <f>$S$3/I25*$S$4</f>
        <v>26.572313135780629</v>
      </c>
      <c r="M25" s="84">
        <f>J25+K25+L25</f>
        <v>70.174901371074739</v>
      </c>
      <c r="N25" s="15" t="s">
        <v>233</v>
      </c>
    </row>
    <row r="26" spans="1:14" ht="18.75">
      <c r="A26" s="17">
        <v>24</v>
      </c>
      <c r="B26" s="10"/>
      <c r="C26" s="74"/>
      <c r="D26" s="95" t="s">
        <v>100</v>
      </c>
      <c r="E26" s="95" t="s">
        <v>57</v>
      </c>
      <c r="F26" s="95" t="s">
        <v>101</v>
      </c>
      <c r="G26" s="79">
        <v>14.8</v>
      </c>
      <c r="H26" s="80">
        <v>14.433</v>
      </c>
      <c r="I26" s="81">
        <v>44.24</v>
      </c>
      <c r="J26" s="82">
        <f>G26/$P$3*$P$4</f>
        <v>11.607843137254903</v>
      </c>
      <c r="K26" s="82">
        <f>H26/$Q$3*$Q$4</f>
        <v>28.866</v>
      </c>
      <c r="L26" s="83">
        <f>$S$3/I26*$S$4</f>
        <v>27.160940325497286</v>
      </c>
      <c r="M26" s="84">
        <f>J26+K26+L26</f>
        <v>67.634783462752182</v>
      </c>
      <c r="N26" s="15" t="s">
        <v>233</v>
      </c>
    </row>
    <row r="27" spans="1:14" ht="18.75">
      <c r="A27" s="17">
        <v>3</v>
      </c>
      <c r="B27" s="10"/>
      <c r="C27" s="74"/>
      <c r="D27" s="77" t="s">
        <v>142</v>
      </c>
      <c r="E27" s="78" t="s">
        <v>68</v>
      </c>
      <c r="F27" s="78" t="s">
        <v>229</v>
      </c>
      <c r="G27" s="79">
        <v>12.2</v>
      </c>
      <c r="H27" s="80">
        <v>15.032999999999999</v>
      </c>
      <c r="I27" s="81">
        <v>30.04</v>
      </c>
      <c r="J27" s="82">
        <f>G27/$P$3*$P$4</f>
        <v>9.5686274509803919</v>
      </c>
      <c r="K27" s="82">
        <f>H27/$Q$3*$Q$4</f>
        <v>30.065999999999995</v>
      </c>
      <c r="L27" s="83">
        <f>$S$3/I27*$S$4</f>
        <v>40</v>
      </c>
      <c r="M27" s="84">
        <f>J27+K27+L27</f>
        <v>79.634627450980389</v>
      </c>
      <c r="N27" s="15" t="s">
        <v>233</v>
      </c>
    </row>
    <row r="28" spans="1:14" ht="18.75">
      <c r="A28" s="17">
        <v>7</v>
      </c>
      <c r="B28" s="10"/>
      <c r="C28" s="74"/>
      <c r="D28" s="77" t="s">
        <v>136</v>
      </c>
      <c r="E28" s="77" t="s">
        <v>137</v>
      </c>
      <c r="F28" s="77" t="s">
        <v>63</v>
      </c>
      <c r="G28" s="79">
        <v>20</v>
      </c>
      <c r="H28" s="80">
        <v>12.6</v>
      </c>
      <c r="I28" s="81">
        <v>35.76</v>
      </c>
      <c r="J28" s="82">
        <f>G28/$P$3*$P$4</f>
        <v>15.686274509803921</v>
      </c>
      <c r="K28" s="82">
        <f>H28/$Q$3*$Q$4</f>
        <v>25.2</v>
      </c>
      <c r="L28" s="83">
        <f>$S$3/I28*$S$4</f>
        <v>33.601789709172259</v>
      </c>
      <c r="M28" s="84">
        <f>J28+K28+L28</f>
        <v>74.488064218976177</v>
      </c>
      <c r="N28" s="15" t="s">
        <v>233</v>
      </c>
    </row>
    <row r="29" spans="1:14" ht="18.75">
      <c r="A29" s="17">
        <v>28</v>
      </c>
      <c r="B29" s="10"/>
      <c r="C29" s="74"/>
      <c r="D29" s="87" t="s">
        <v>144</v>
      </c>
      <c r="E29" s="87" t="s">
        <v>145</v>
      </c>
      <c r="F29" s="87" t="s">
        <v>65</v>
      </c>
      <c r="G29" s="79">
        <v>12</v>
      </c>
      <c r="H29" s="80">
        <v>14.7</v>
      </c>
      <c r="I29" s="81">
        <v>59.15</v>
      </c>
      <c r="J29" s="82">
        <f>G29/$P$3*$P$4</f>
        <v>9.4117647058823533</v>
      </c>
      <c r="K29" s="82">
        <f>H29/$Q$3*$Q$4</f>
        <v>29.4</v>
      </c>
      <c r="L29" s="83">
        <f>$S$3/I29*$S$4</f>
        <v>20.314454775993237</v>
      </c>
      <c r="M29" s="84">
        <f>J29+K29+L29</f>
        <v>59.126219481875594</v>
      </c>
      <c r="N29" s="9"/>
    </row>
    <row r="30" spans="1:14" ht="15.75" customHeight="1">
      <c r="A30" s="17">
        <v>22</v>
      </c>
      <c r="B30" s="10"/>
      <c r="C30" s="74"/>
      <c r="D30" s="78" t="s">
        <v>112</v>
      </c>
      <c r="E30" s="78" t="s">
        <v>113</v>
      </c>
      <c r="F30" s="78" t="s">
        <v>114</v>
      </c>
      <c r="G30" s="79">
        <v>8.9</v>
      </c>
      <c r="H30" s="80">
        <v>17.600000000000001</v>
      </c>
      <c r="I30" s="81">
        <v>57.88</v>
      </c>
      <c r="J30" s="82">
        <f>G30/$P$3*$P$4</f>
        <v>6.9803921568627461</v>
      </c>
      <c r="K30" s="82">
        <f>H30/$Q$3*$Q$4</f>
        <v>35.200000000000003</v>
      </c>
      <c r="L30" s="83">
        <f>$S$3/I30*$S$4</f>
        <v>20.760193503800966</v>
      </c>
      <c r="M30" s="84">
        <f>J30+K30+L30</f>
        <v>62.940585660663714</v>
      </c>
      <c r="N30" s="15"/>
    </row>
    <row r="31" spans="1:14" ht="18.75">
      <c r="A31" s="17">
        <v>16</v>
      </c>
      <c r="B31" s="10"/>
      <c r="C31" s="74"/>
      <c r="D31" s="78" t="s">
        <v>54</v>
      </c>
      <c r="E31" s="78" t="s">
        <v>84</v>
      </c>
      <c r="F31" s="78" t="s">
        <v>70</v>
      </c>
      <c r="G31" s="79">
        <v>13</v>
      </c>
      <c r="H31" s="80">
        <v>15.2</v>
      </c>
      <c r="I31" s="81">
        <v>44.47</v>
      </c>
      <c r="J31" s="82">
        <f>G31/$P$3*$P$4</f>
        <v>10.196078431372548</v>
      </c>
      <c r="K31" s="82">
        <f>H31/$Q$3*$Q$4</f>
        <v>30.4</v>
      </c>
      <c r="L31" s="83">
        <f>$S$3/I31*$S$4</f>
        <v>27.020463233640655</v>
      </c>
      <c r="M31" s="84">
        <f>J31+K31+L31</f>
        <v>67.616541665013202</v>
      </c>
      <c r="N31" s="15" t="s">
        <v>233</v>
      </c>
    </row>
    <row r="32" spans="1:14" ht="18.75">
      <c r="A32" s="17">
        <v>13</v>
      </c>
      <c r="B32" s="10"/>
      <c r="C32" s="74"/>
      <c r="D32" s="77" t="s">
        <v>128</v>
      </c>
      <c r="E32" s="77" t="s">
        <v>60</v>
      </c>
      <c r="F32" s="77" t="s">
        <v>70</v>
      </c>
      <c r="G32" s="79">
        <v>13</v>
      </c>
      <c r="H32" s="80">
        <v>17.132999999999999</v>
      </c>
      <c r="I32" s="81">
        <v>49.16</v>
      </c>
      <c r="J32" s="82">
        <f>G32/$P$3*$P$4</f>
        <v>10.196078431372548</v>
      </c>
      <c r="K32" s="82">
        <f>H32/$Q$3*$Q$4</f>
        <v>34.265999999999998</v>
      </c>
      <c r="L32" s="83">
        <f>$S$3/I32*$S$4</f>
        <v>24.442636289666396</v>
      </c>
      <c r="M32" s="84">
        <f>J32+K32+L32</f>
        <v>68.904714721038943</v>
      </c>
      <c r="N32" s="15" t="s">
        <v>233</v>
      </c>
    </row>
    <row r="33" spans="1:14" ht="18.75">
      <c r="A33" s="17">
        <v>36</v>
      </c>
      <c r="B33" s="10"/>
      <c r="C33" s="74"/>
      <c r="D33" s="96" t="s">
        <v>135</v>
      </c>
      <c r="E33" s="96" t="s">
        <v>62</v>
      </c>
      <c r="F33" s="96" t="s">
        <v>55</v>
      </c>
      <c r="G33" s="79">
        <v>10.5</v>
      </c>
      <c r="H33" s="80">
        <v>8.9329999999999998</v>
      </c>
      <c r="I33" s="81">
        <v>46.1</v>
      </c>
      <c r="J33" s="82">
        <f>G33/$P$3*$P$4</f>
        <v>8.235294117647058</v>
      </c>
      <c r="K33" s="82">
        <f>H33/$Q$3*$Q$4</f>
        <v>17.866</v>
      </c>
      <c r="L33" s="83">
        <f>$S$3/I33*$S$4</f>
        <v>26.065075921908893</v>
      </c>
      <c r="M33" s="84">
        <f>J33+K33+L33</f>
        <v>52.16637003955595</v>
      </c>
      <c r="N33" s="9"/>
    </row>
    <row r="34" spans="1:14" ht="18.75">
      <c r="A34" s="17">
        <v>39</v>
      </c>
      <c r="B34" s="10"/>
      <c r="C34" s="74"/>
      <c r="D34" s="78" t="s">
        <v>85</v>
      </c>
      <c r="E34" s="78" t="s">
        <v>68</v>
      </c>
      <c r="F34" s="78" t="s">
        <v>71</v>
      </c>
      <c r="G34" s="79">
        <v>0</v>
      </c>
      <c r="H34" s="80">
        <v>12.766</v>
      </c>
      <c r="I34" s="81">
        <v>48</v>
      </c>
      <c r="J34" s="82">
        <f>G34/$P$3*$P$4</f>
        <v>0</v>
      </c>
      <c r="K34" s="82">
        <f>H34/$Q$3*$Q$4</f>
        <v>25.532</v>
      </c>
      <c r="L34" s="83">
        <f>$S$3/I34*$S$4</f>
        <v>25.033333333333335</v>
      </c>
      <c r="M34" s="84">
        <f>J34+K34+L34</f>
        <v>50.565333333333335</v>
      </c>
      <c r="N34" s="9"/>
    </row>
    <row r="35" spans="1:14" ht="18.75">
      <c r="A35" s="17">
        <v>21</v>
      </c>
      <c r="B35" s="10"/>
      <c r="C35" s="74"/>
      <c r="D35" s="78" t="s">
        <v>86</v>
      </c>
      <c r="E35" s="78" t="s">
        <v>79</v>
      </c>
      <c r="F35" s="78" t="s">
        <v>64</v>
      </c>
      <c r="G35" s="79">
        <v>8</v>
      </c>
      <c r="H35" s="80">
        <v>15.3</v>
      </c>
      <c r="I35" s="81">
        <v>45.4</v>
      </c>
      <c r="J35" s="82">
        <f>G35/$P$3*$P$4</f>
        <v>6.2745098039215685</v>
      </c>
      <c r="K35" s="82">
        <f>H35/$Q$3*$Q$4</f>
        <v>30.6</v>
      </c>
      <c r="L35" s="83">
        <f>$S$3/I35*$S$4</f>
        <v>26.466960352422909</v>
      </c>
      <c r="M35" s="84">
        <f>J35+K35+L35</f>
        <v>63.341470156344478</v>
      </c>
      <c r="N35" s="15"/>
    </row>
    <row r="36" spans="1:14" ht="18.75">
      <c r="A36" s="17">
        <v>27</v>
      </c>
      <c r="B36" s="10"/>
      <c r="C36" s="74"/>
      <c r="D36" s="77" t="s">
        <v>121</v>
      </c>
      <c r="E36" s="77" t="s">
        <v>122</v>
      </c>
      <c r="F36" s="77" t="s">
        <v>123</v>
      </c>
      <c r="G36" s="79">
        <v>8.1</v>
      </c>
      <c r="H36" s="80">
        <v>15.3</v>
      </c>
      <c r="I36" s="81">
        <v>53.12</v>
      </c>
      <c r="J36" s="82">
        <f>G36/$P$3*$P$4</f>
        <v>6.3529411764705879</v>
      </c>
      <c r="K36" s="82">
        <f>H36/$Q$3*$Q$4</f>
        <v>30.6</v>
      </c>
      <c r="L36" s="83">
        <f>$S$3/I36*$S$4</f>
        <v>22.620481927710845</v>
      </c>
      <c r="M36" s="84">
        <f>J36+K36+L36</f>
        <v>59.57342310418143</v>
      </c>
      <c r="N36" s="9"/>
    </row>
    <row r="37" spans="1:14" ht="37.5">
      <c r="A37" s="17">
        <v>10</v>
      </c>
      <c r="B37" s="10"/>
      <c r="C37" s="74"/>
      <c r="D37" s="78" t="s">
        <v>141</v>
      </c>
      <c r="E37" s="78" t="s">
        <v>69</v>
      </c>
      <c r="F37" s="78" t="s">
        <v>89</v>
      </c>
      <c r="G37" s="79">
        <v>10.199999999999999</v>
      </c>
      <c r="H37" s="80">
        <v>15.5</v>
      </c>
      <c r="I37" s="81">
        <v>34.46</v>
      </c>
      <c r="J37" s="82">
        <f>G37/$P$3*$P$4</f>
        <v>7.9999999999999991</v>
      </c>
      <c r="K37" s="82">
        <f>H37/$Q$3*$Q$4</f>
        <v>31</v>
      </c>
      <c r="L37" s="83">
        <f>$S$3/I37*$S$4</f>
        <v>34.869413813116658</v>
      </c>
      <c r="M37" s="84">
        <f>J37+K37+L37</f>
        <v>73.869413813116665</v>
      </c>
      <c r="N37" s="15" t="s">
        <v>233</v>
      </c>
    </row>
    <row r="38" spans="1:14" ht="18.75">
      <c r="A38" s="17">
        <v>30</v>
      </c>
      <c r="B38" s="10"/>
      <c r="C38" s="74"/>
      <c r="D38" s="78" t="s">
        <v>130</v>
      </c>
      <c r="E38" s="78" t="s">
        <v>57</v>
      </c>
      <c r="F38" s="78" t="s">
        <v>131</v>
      </c>
      <c r="G38" s="79">
        <v>7.6</v>
      </c>
      <c r="H38" s="80">
        <v>13.366</v>
      </c>
      <c r="I38" s="81">
        <v>46.26</v>
      </c>
      <c r="J38" s="82">
        <f>G38/$P$3*$P$4</f>
        <v>5.9607843137254903</v>
      </c>
      <c r="K38" s="82">
        <f>H38/$Q$3*$Q$4</f>
        <v>26.731999999999999</v>
      </c>
      <c r="L38" s="83">
        <f>$S$3/I38*$S$4</f>
        <v>25.974924340683096</v>
      </c>
      <c r="M38" s="84">
        <f>J38+K38+L38</f>
        <v>58.667708654408585</v>
      </c>
      <c r="N38" s="9"/>
    </row>
    <row r="39" spans="1:14" ht="18.75">
      <c r="A39" s="17">
        <v>5</v>
      </c>
      <c r="B39" s="10"/>
      <c r="C39" s="74"/>
      <c r="D39" s="86" t="s">
        <v>226</v>
      </c>
      <c r="E39" s="86" t="s">
        <v>72</v>
      </c>
      <c r="F39" s="86" t="s">
        <v>227</v>
      </c>
      <c r="G39" s="97">
        <v>11</v>
      </c>
      <c r="H39" s="98">
        <v>18.933</v>
      </c>
      <c r="I39" s="99">
        <v>40.26</v>
      </c>
      <c r="J39" s="100">
        <f>G39/$P$3*$P$4</f>
        <v>8.6274509803921582</v>
      </c>
      <c r="K39" s="100">
        <f>H39/$Q$3*$Q$4</f>
        <v>37.866</v>
      </c>
      <c r="L39" s="101">
        <f>$S$3/I39*$S$4</f>
        <v>29.846000993541978</v>
      </c>
      <c r="M39" s="102">
        <f>J39+K39+L39</f>
        <v>76.339451973934132</v>
      </c>
      <c r="N39" s="15" t="s">
        <v>233</v>
      </c>
    </row>
    <row r="40" spans="1:14" ht="18.75">
      <c r="A40" s="17">
        <v>34</v>
      </c>
      <c r="B40" s="10"/>
      <c r="C40" s="74"/>
      <c r="D40" s="78" t="s">
        <v>109</v>
      </c>
      <c r="E40" s="78" t="s">
        <v>80</v>
      </c>
      <c r="F40" s="78" t="s">
        <v>55</v>
      </c>
      <c r="G40" s="79">
        <v>6.6</v>
      </c>
      <c r="H40" s="80">
        <v>12.965999999999999</v>
      </c>
      <c r="I40" s="81">
        <v>55.07</v>
      </c>
      <c r="J40" s="82">
        <f>G40/$P$3*$P$4</f>
        <v>5.1764705882352935</v>
      </c>
      <c r="K40" s="82">
        <f>H40/$Q$3*$Q$4</f>
        <v>25.931999999999999</v>
      </c>
      <c r="L40" s="83">
        <f>$S$3/I40*$S$4</f>
        <v>21.819502451425457</v>
      </c>
      <c r="M40" s="84">
        <f>J40+K40+L40</f>
        <v>52.927973039660749</v>
      </c>
      <c r="N40" s="43"/>
    </row>
    <row r="41" spans="1:14" ht="18.75">
      <c r="A41" s="17">
        <v>8</v>
      </c>
      <c r="B41" s="10"/>
      <c r="C41" s="74"/>
      <c r="D41" s="86" t="s">
        <v>230</v>
      </c>
      <c r="E41" s="86" t="s">
        <v>110</v>
      </c>
      <c r="F41" s="86" t="s">
        <v>111</v>
      </c>
      <c r="G41" s="79">
        <v>13.6</v>
      </c>
      <c r="H41" s="80">
        <v>17.7</v>
      </c>
      <c r="I41" s="81">
        <v>43.17</v>
      </c>
      <c r="J41" s="82">
        <f>G41/$P$3*$P$4</f>
        <v>10.666666666666666</v>
      </c>
      <c r="K41" s="82">
        <f>H41/$Q$3*$Q$4</f>
        <v>35.4</v>
      </c>
      <c r="L41" s="83">
        <f>$S$3/I41*$S$4</f>
        <v>27.834144081538103</v>
      </c>
      <c r="M41" s="84">
        <f>J41+K41+L41</f>
        <v>73.900810748204762</v>
      </c>
      <c r="N41" s="15" t="s">
        <v>233</v>
      </c>
    </row>
    <row r="42" spans="1:14" ht="18.75">
      <c r="A42" s="17">
        <v>2</v>
      </c>
      <c r="B42" s="10"/>
      <c r="C42" s="74"/>
      <c r="D42" s="85" t="s">
        <v>81</v>
      </c>
      <c r="E42" s="77" t="s">
        <v>67</v>
      </c>
      <c r="F42" s="77" t="s">
        <v>61</v>
      </c>
      <c r="G42" s="79">
        <v>19</v>
      </c>
      <c r="H42" s="80">
        <v>19.233000000000001</v>
      </c>
      <c r="I42" s="81">
        <v>41.77</v>
      </c>
      <c r="J42" s="82">
        <f>G42/$P$3*$P$4</f>
        <v>14.901960784313726</v>
      </c>
      <c r="K42" s="82">
        <f>H42/$Q$3*$Q$4</f>
        <v>38.466000000000001</v>
      </c>
      <c r="L42" s="83">
        <f>$S$3/I42*$S$4</f>
        <v>28.767057696911657</v>
      </c>
      <c r="M42" s="84">
        <f>J42+K42+L42</f>
        <v>82.135018481225387</v>
      </c>
      <c r="N42" s="15" t="s">
        <v>233</v>
      </c>
    </row>
    <row r="43" spans="1:14" ht="18.75">
      <c r="A43" s="17">
        <v>38</v>
      </c>
      <c r="B43" s="10"/>
      <c r="C43" s="74"/>
      <c r="D43" s="96" t="s">
        <v>102</v>
      </c>
      <c r="E43" s="77" t="s">
        <v>110</v>
      </c>
      <c r="F43" s="77" t="s">
        <v>111</v>
      </c>
      <c r="G43" s="79">
        <v>7.9</v>
      </c>
      <c r="H43" s="80">
        <v>12.1</v>
      </c>
      <c r="I43" s="81">
        <v>59.22</v>
      </c>
      <c r="J43" s="82">
        <f>G43/$P$3*$P$4</f>
        <v>6.1960784313725492</v>
      </c>
      <c r="K43" s="82">
        <f>H43/$Q$3*$Q$4</f>
        <v>24.2</v>
      </c>
      <c r="L43" s="83">
        <f>$S$3/I43*$S$4</f>
        <v>20.290442418101993</v>
      </c>
      <c r="M43" s="84">
        <f>J43+K43+L43</f>
        <v>50.68652084947454</v>
      </c>
      <c r="N43" s="9"/>
    </row>
    <row r="44" spans="1:14" ht="18.75">
      <c r="A44" s="17">
        <v>15</v>
      </c>
      <c r="B44" s="10"/>
      <c r="C44" s="74"/>
      <c r="D44" s="77" t="s">
        <v>87</v>
      </c>
      <c r="E44" s="77" t="s">
        <v>77</v>
      </c>
      <c r="F44" s="77" t="s">
        <v>59</v>
      </c>
      <c r="G44" s="79">
        <v>8.1999999999999993</v>
      </c>
      <c r="H44" s="80">
        <v>13.465999999999999</v>
      </c>
      <c r="I44" s="81">
        <v>35.04</v>
      </c>
      <c r="J44" s="82">
        <f>G44/$P$3*$P$4</f>
        <v>6.4313725490196072</v>
      </c>
      <c r="K44" s="82">
        <f>H44/$Q$3*$Q$4</f>
        <v>26.932000000000002</v>
      </c>
      <c r="L44" s="83">
        <f>$S$3/I44*$S$4</f>
        <v>34.292237442922378</v>
      </c>
      <c r="M44" s="84">
        <f>J44+K44+L44</f>
        <v>67.655609991941986</v>
      </c>
      <c r="N44" s="15" t="s">
        <v>233</v>
      </c>
    </row>
    <row r="45" spans="1:14" ht="15.75">
      <c r="A45" s="17"/>
      <c r="B45" s="10"/>
      <c r="C45" s="12"/>
      <c r="D45" s="69"/>
      <c r="E45" s="70"/>
      <c r="F45" s="70"/>
      <c r="G45" s="71"/>
      <c r="H45" s="71"/>
      <c r="I45" s="71"/>
      <c r="J45" s="66"/>
      <c r="K45" s="66"/>
      <c r="L45" s="72"/>
      <c r="M45" s="73"/>
      <c r="N45" s="9"/>
    </row>
    <row r="46" spans="1:14" ht="15.75">
      <c r="A46" s="17"/>
      <c r="B46" s="10"/>
      <c r="C46" s="12"/>
      <c r="D46" s="47"/>
      <c r="E46" s="46"/>
      <c r="F46" s="46"/>
      <c r="G46" s="52"/>
      <c r="H46" s="52"/>
      <c r="I46" s="52"/>
      <c r="J46" s="43"/>
      <c r="K46" s="9"/>
      <c r="L46" s="15"/>
      <c r="M46" s="16"/>
      <c r="N46" s="9"/>
    </row>
    <row r="47" spans="1:14" ht="15.75">
      <c r="A47" s="17"/>
      <c r="B47" s="10"/>
      <c r="C47" s="12"/>
      <c r="D47" s="48"/>
      <c r="E47" s="47"/>
      <c r="F47" s="47"/>
      <c r="G47" s="52"/>
      <c r="H47" s="52"/>
      <c r="I47" s="52"/>
      <c r="J47" s="43"/>
      <c r="K47" s="9"/>
      <c r="L47" s="15"/>
      <c r="M47" s="16"/>
      <c r="N47" s="9"/>
    </row>
    <row r="48" spans="1:14" ht="15.75">
      <c r="A48" s="17"/>
      <c r="B48" s="10"/>
      <c r="C48" s="12"/>
      <c r="D48" s="49"/>
      <c r="E48" s="48"/>
      <c r="F48" s="48"/>
      <c r="G48" s="52"/>
      <c r="H48" s="52"/>
      <c r="I48" s="52"/>
      <c r="J48" s="43"/>
      <c r="K48" s="9"/>
      <c r="L48" s="15"/>
      <c r="M48" s="16"/>
      <c r="N48" s="9"/>
    </row>
    <row r="49" spans="1:14" ht="15.75">
      <c r="A49" s="17"/>
      <c r="B49" s="10"/>
      <c r="C49" s="12"/>
      <c r="D49" s="46"/>
      <c r="E49" s="49"/>
      <c r="F49" s="49"/>
      <c r="G49" s="52"/>
      <c r="H49" s="52"/>
      <c r="I49" s="52"/>
      <c r="J49" s="43"/>
      <c r="K49" s="9"/>
      <c r="L49" s="15"/>
      <c r="M49" s="16"/>
      <c r="N49" s="9"/>
    </row>
    <row r="50" spans="1:14" ht="15.75">
      <c r="A50" s="17"/>
      <c r="B50" s="10"/>
      <c r="C50" s="12"/>
      <c r="D50" s="47"/>
      <c r="E50" s="46"/>
      <c r="F50" s="46"/>
      <c r="G50" s="52"/>
      <c r="H50" s="52"/>
      <c r="I50" s="52"/>
      <c r="J50" s="43"/>
      <c r="K50" s="9"/>
      <c r="L50" s="15"/>
      <c r="M50" s="16"/>
      <c r="N50" s="9"/>
    </row>
    <row r="51" spans="1:14" ht="15.75">
      <c r="A51" s="17"/>
      <c r="B51" s="10"/>
      <c r="C51" s="12"/>
      <c r="D51" s="46"/>
      <c r="E51" s="47"/>
      <c r="F51" s="47"/>
      <c r="G51" s="52"/>
      <c r="H51" s="52"/>
      <c r="I51" s="52"/>
      <c r="J51" s="43"/>
      <c r="K51" s="9"/>
      <c r="L51" s="15"/>
      <c r="M51" s="16"/>
      <c r="N51" s="9"/>
    </row>
    <row r="52" spans="1:14" ht="15.75">
      <c r="A52" s="17"/>
      <c r="B52" s="10"/>
      <c r="C52" s="12"/>
      <c r="D52" s="47"/>
      <c r="E52" s="46"/>
      <c r="F52" s="46"/>
      <c r="G52" s="52"/>
      <c r="H52" s="52"/>
      <c r="I52" s="52"/>
      <c r="J52" s="43"/>
      <c r="K52" s="9"/>
      <c r="L52" s="15"/>
      <c r="M52" s="16"/>
      <c r="N52" s="9"/>
    </row>
    <row r="53" spans="1:14" ht="15.75">
      <c r="A53" s="17"/>
      <c r="B53" s="10"/>
      <c r="C53" s="12"/>
      <c r="D53" s="50"/>
      <c r="E53" s="47"/>
      <c r="F53" s="47"/>
      <c r="G53" s="52"/>
      <c r="H53" s="52"/>
      <c r="I53" s="52"/>
      <c r="J53" s="43"/>
      <c r="K53" s="9"/>
      <c r="L53" s="15"/>
      <c r="M53" s="16"/>
      <c r="N53" s="9"/>
    </row>
    <row r="54" spans="1:14" ht="15.75">
      <c r="A54" s="17"/>
      <c r="B54" s="10"/>
      <c r="C54" s="12"/>
      <c r="D54" s="49"/>
      <c r="E54" s="50"/>
      <c r="F54" s="50"/>
      <c r="G54" s="52"/>
      <c r="H54" s="52"/>
      <c r="I54" s="52"/>
      <c r="J54" s="43"/>
      <c r="K54" s="9"/>
      <c r="L54" s="15"/>
      <c r="M54" s="16"/>
      <c r="N54" s="9"/>
    </row>
    <row r="55" spans="1:14" ht="15.75">
      <c r="A55" s="17"/>
      <c r="B55" s="10"/>
      <c r="C55" s="12"/>
      <c r="D55" s="47"/>
      <c r="E55" s="49"/>
      <c r="F55" s="49"/>
      <c r="G55" s="52"/>
      <c r="H55" s="52"/>
      <c r="I55" s="52"/>
      <c r="J55" s="43"/>
      <c r="K55" s="9"/>
      <c r="L55" s="15"/>
      <c r="M55" s="16"/>
      <c r="N55" s="9"/>
    </row>
    <row r="56" spans="1:14" ht="15.75">
      <c r="A56" s="17"/>
      <c r="B56" s="10"/>
      <c r="C56" s="12"/>
      <c r="D56" s="48"/>
      <c r="E56" s="47"/>
      <c r="F56" s="47"/>
      <c r="G56" s="52"/>
      <c r="H56" s="52"/>
      <c r="I56" s="52"/>
      <c r="J56" s="43"/>
      <c r="K56" s="9"/>
      <c r="L56" s="15"/>
      <c r="M56" s="16"/>
      <c r="N56" s="9"/>
    </row>
    <row r="57" spans="1:14" ht="15.75">
      <c r="A57" s="17"/>
      <c r="B57" s="10"/>
      <c r="C57" s="12"/>
      <c r="D57" s="48"/>
      <c r="E57" s="48"/>
      <c r="F57" s="48"/>
      <c r="G57" s="52"/>
      <c r="H57" s="52"/>
      <c r="I57" s="52"/>
      <c r="J57" s="43"/>
      <c r="K57" s="9"/>
      <c r="L57" s="15"/>
      <c r="M57" s="16"/>
      <c r="N57" s="9"/>
    </row>
    <row r="58" spans="1:14" ht="15.75">
      <c r="A58" s="17"/>
      <c r="B58" s="10"/>
      <c r="C58" s="12"/>
      <c r="D58" s="49"/>
      <c r="E58" s="48"/>
      <c r="F58" s="48"/>
      <c r="G58" s="52"/>
      <c r="H58" s="52"/>
      <c r="I58" s="52"/>
      <c r="J58" s="43"/>
      <c r="K58" s="9"/>
      <c r="L58" s="15"/>
      <c r="M58" s="16"/>
      <c r="N58" s="9"/>
    </row>
    <row r="59" spans="1:14" ht="15.75">
      <c r="A59" s="17"/>
      <c r="B59" s="10"/>
      <c r="C59" s="12"/>
      <c r="D59" s="47"/>
      <c r="E59" s="49"/>
      <c r="F59" s="49"/>
      <c r="G59" s="52"/>
      <c r="H59" s="52"/>
      <c r="I59" s="52"/>
      <c r="J59" s="43"/>
      <c r="K59" s="9"/>
      <c r="L59" s="15"/>
      <c r="M59" s="16"/>
      <c r="N59" s="9"/>
    </row>
    <row r="60" spans="1:14" ht="15.75">
      <c r="A60" s="17"/>
      <c r="B60" s="10"/>
      <c r="C60" s="12"/>
      <c r="D60" s="47"/>
      <c r="E60" s="47"/>
      <c r="F60" s="47"/>
      <c r="G60" s="52"/>
      <c r="H60" s="52"/>
      <c r="I60" s="52"/>
      <c r="J60" s="43"/>
      <c r="K60" s="9"/>
      <c r="L60" s="15"/>
      <c r="M60" s="16"/>
      <c r="N60" s="9"/>
    </row>
    <row r="61" spans="1:14" ht="15.75">
      <c r="A61" s="17"/>
      <c r="B61" s="10"/>
      <c r="C61" s="12"/>
      <c r="D61" s="47"/>
      <c r="E61" s="47"/>
      <c r="F61" s="47"/>
      <c r="G61" s="52"/>
      <c r="H61" s="52"/>
      <c r="I61" s="52"/>
      <c r="J61" s="43"/>
      <c r="K61" s="9"/>
      <c r="L61" s="15"/>
      <c r="M61" s="16"/>
      <c r="N61" s="9"/>
    </row>
    <row r="62" spans="1:14" ht="15.75">
      <c r="A62" s="17"/>
      <c r="B62" s="10"/>
      <c r="C62" s="12"/>
      <c r="D62" s="51"/>
      <c r="E62" s="47"/>
      <c r="F62" s="47"/>
      <c r="G62" s="52"/>
      <c r="H62" s="52"/>
      <c r="I62" s="52"/>
      <c r="J62" s="43"/>
      <c r="K62" s="9"/>
      <c r="L62" s="15"/>
      <c r="M62" s="16"/>
      <c r="N62" s="9"/>
    </row>
    <row r="63" spans="1:14" ht="15.75">
      <c r="A63" s="17">
        <v>60</v>
      </c>
      <c r="B63" s="10"/>
      <c r="C63" s="12"/>
      <c r="D63" s="47"/>
      <c r="E63" s="51"/>
      <c r="F63" s="51"/>
      <c r="G63" s="52"/>
      <c r="H63" s="52"/>
      <c r="I63" s="53"/>
      <c r="J63" s="43"/>
      <c r="K63" s="9"/>
      <c r="L63" s="15"/>
      <c r="M63" s="16"/>
      <c r="N63" s="9"/>
    </row>
    <row r="64" spans="1:14" ht="15.75">
      <c r="A64" s="17">
        <v>61</v>
      </c>
      <c r="B64" s="10"/>
      <c r="C64" s="12"/>
      <c r="D64" s="47"/>
      <c r="E64" s="47"/>
      <c r="F64" s="47"/>
      <c r="G64" s="52"/>
      <c r="H64" s="52"/>
      <c r="I64" s="52"/>
      <c r="J64" s="43"/>
      <c r="K64" s="9"/>
      <c r="L64" s="15"/>
      <c r="M64" s="16"/>
      <c r="N64" s="9"/>
    </row>
    <row r="65" spans="1:14" ht="15.75">
      <c r="A65" s="17">
        <v>69</v>
      </c>
      <c r="B65" s="10"/>
      <c r="C65" s="12"/>
      <c r="D65" s="47"/>
      <c r="E65" s="47"/>
      <c r="F65" s="47"/>
      <c r="G65" s="52"/>
      <c r="H65" s="52"/>
      <c r="I65" s="52"/>
      <c r="J65" s="43"/>
      <c r="K65" s="9"/>
      <c r="L65" s="15"/>
      <c r="M65" s="16"/>
      <c r="N65" s="9"/>
    </row>
    <row r="66" spans="1:14" ht="15.75">
      <c r="A66" s="17">
        <v>71</v>
      </c>
      <c r="B66" s="10"/>
      <c r="C66" s="12"/>
      <c r="D66" s="47"/>
      <c r="E66" s="47"/>
      <c r="F66" s="47"/>
      <c r="G66" s="52"/>
      <c r="H66" s="52"/>
      <c r="I66" s="52"/>
      <c r="J66" s="43"/>
      <c r="K66" s="9"/>
      <c r="L66" s="15"/>
      <c r="M66" s="16"/>
      <c r="N66" s="9"/>
    </row>
    <row r="67" spans="1:14" ht="15.75">
      <c r="A67" s="17">
        <v>76</v>
      </c>
      <c r="B67" s="10"/>
      <c r="C67" s="12"/>
      <c r="D67" s="27"/>
      <c r="E67" s="47"/>
      <c r="F67" s="47"/>
      <c r="G67" s="52"/>
      <c r="H67" s="52"/>
      <c r="I67" s="52"/>
      <c r="J67" s="43"/>
      <c r="K67" s="9"/>
      <c r="L67" s="15"/>
      <c r="M67" s="16"/>
      <c r="N67" s="9"/>
    </row>
    <row r="68" spans="1:14" ht="15.75">
      <c r="A68" s="17">
        <v>77</v>
      </c>
      <c r="B68" s="10"/>
      <c r="C68" s="12"/>
      <c r="D68" s="28"/>
      <c r="E68" s="26"/>
      <c r="F68" s="26"/>
      <c r="G68" s="11"/>
      <c r="H68" s="11"/>
      <c r="I68" s="11"/>
      <c r="J68" s="9"/>
      <c r="K68" s="9"/>
      <c r="L68" s="15"/>
      <c r="M68" s="16"/>
      <c r="N68" s="9"/>
    </row>
    <row r="69" spans="1:14" ht="15.75">
      <c r="A69" s="17">
        <v>78</v>
      </c>
      <c r="B69" s="10"/>
      <c r="C69" s="12" t="s">
        <v>17</v>
      </c>
      <c r="D69" s="29"/>
      <c r="E69" s="29"/>
      <c r="F69" s="29"/>
      <c r="G69" s="11"/>
      <c r="H69" s="11"/>
      <c r="I69" s="11"/>
      <c r="J69" s="9"/>
      <c r="K69" s="9"/>
      <c r="L69" s="15"/>
      <c r="M69" s="16"/>
      <c r="N69" s="9"/>
    </row>
    <row r="70" spans="1:14" ht="15.75">
      <c r="A70" s="17">
        <v>79</v>
      </c>
      <c r="B70" s="10"/>
      <c r="C70" s="12" t="s">
        <v>17</v>
      </c>
      <c r="D70" s="27"/>
      <c r="E70" s="29"/>
      <c r="F70" s="29"/>
      <c r="G70" s="11"/>
      <c r="H70" s="11"/>
      <c r="I70" s="11"/>
      <c r="J70" s="9"/>
      <c r="K70" s="9"/>
      <c r="L70" s="15"/>
      <c r="M70" s="16"/>
      <c r="N70" s="9"/>
    </row>
    <row r="71" spans="1:14">
      <c r="A71" s="17">
        <v>80</v>
      </c>
      <c r="B71" s="10"/>
      <c r="C71" s="12" t="s">
        <v>17</v>
      </c>
      <c r="D71" s="26"/>
      <c r="E71" s="27"/>
      <c r="F71" s="27"/>
      <c r="G71" s="11"/>
      <c r="H71" s="11"/>
      <c r="I71" s="11"/>
      <c r="J71" s="9"/>
      <c r="K71" s="9"/>
      <c r="L71" s="15"/>
      <c r="M71" s="16"/>
      <c r="N71" s="9"/>
    </row>
    <row r="72" spans="1:14">
      <c r="A72" s="17">
        <v>81</v>
      </c>
      <c r="B72" s="10"/>
      <c r="C72" s="12" t="s">
        <v>17</v>
      </c>
      <c r="D72" s="27"/>
      <c r="E72" s="26"/>
      <c r="F72" s="26"/>
      <c r="G72" s="11"/>
      <c r="H72" s="11"/>
      <c r="I72" s="11"/>
      <c r="J72" s="9"/>
      <c r="K72" s="9"/>
      <c r="L72" s="15"/>
      <c r="M72" s="16"/>
      <c r="N72" s="9"/>
    </row>
    <row r="73" spans="1:14">
      <c r="A73" s="17">
        <v>82</v>
      </c>
      <c r="B73" s="10"/>
      <c r="C73" s="12" t="s">
        <v>17</v>
      </c>
      <c r="D73" s="26"/>
      <c r="E73" s="27"/>
      <c r="F73" s="27"/>
      <c r="G73" s="11"/>
      <c r="H73" s="11"/>
      <c r="I73" s="11"/>
      <c r="J73" s="9"/>
      <c r="K73" s="9"/>
      <c r="L73" s="15"/>
      <c r="M73" s="16"/>
      <c r="N73" s="9"/>
    </row>
    <row r="74" spans="1:14">
      <c r="A74" s="17">
        <v>83</v>
      </c>
      <c r="B74" s="10"/>
      <c r="C74" s="12" t="s">
        <v>17</v>
      </c>
      <c r="D74" s="26"/>
      <c r="E74" s="26"/>
      <c r="F74" s="26"/>
      <c r="G74" s="11"/>
      <c r="H74" s="11"/>
      <c r="I74" s="11"/>
      <c r="J74" s="9"/>
      <c r="K74" s="9"/>
      <c r="L74" s="15"/>
      <c r="M74" s="16"/>
      <c r="N74" s="9"/>
    </row>
    <row r="75" spans="1:14">
      <c r="A75" s="17">
        <v>84</v>
      </c>
      <c r="B75" s="10"/>
      <c r="C75" s="12" t="s">
        <v>17</v>
      </c>
      <c r="D75" s="27"/>
      <c r="E75" s="27"/>
      <c r="F75" s="26"/>
      <c r="G75" s="11"/>
      <c r="H75" s="11"/>
      <c r="I75" s="11"/>
      <c r="J75" s="9"/>
      <c r="K75" s="9"/>
      <c r="L75" s="15"/>
      <c r="M75" s="16"/>
      <c r="N75" s="9"/>
    </row>
    <row r="76" spans="1:14">
      <c r="A76" s="17">
        <v>85</v>
      </c>
      <c r="B76" s="10"/>
      <c r="C76" s="12" t="s">
        <v>17</v>
      </c>
      <c r="D76" s="27"/>
      <c r="E76" s="27"/>
      <c r="F76" s="27"/>
      <c r="G76" s="11"/>
      <c r="H76" s="11"/>
      <c r="I76" s="11"/>
      <c r="J76" s="9"/>
      <c r="K76" s="9"/>
      <c r="L76" s="15"/>
      <c r="M76" s="16"/>
      <c r="N76" s="9"/>
    </row>
    <row r="77" spans="1:14">
      <c r="A77" s="17">
        <v>86</v>
      </c>
      <c r="B77" s="10"/>
      <c r="C77" s="12" t="s">
        <v>17</v>
      </c>
      <c r="D77" s="26"/>
      <c r="E77" s="30"/>
      <c r="F77" s="27"/>
      <c r="G77" s="11"/>
      <c r="H77" s="11"/>
      <c r="I77" s="11"/>
      <c r="J77" s="9"/>
      <c r="K77" s="9"/>
      <c r="L77" s="15"/>
      <c r="M77" s="16"/>
      <c r="N77" s="9"/>
    </row>
    <row r="78" spans="1:14">
      <c r="A78" s="17">
        <v>87</v>
      </c>
      <c r="B78" s="10"/>
      <c r="C78" s="12" t="s">
        <v>17</v>
      </c>
      <c r="D78" s="27"/>
      <c r="E78" s="30"/>
      <c r="F78" s="26"/>
      <c r="G78" s="11"/>
      <c r="H78" s="11"/>
      <c r="I78" s="11"/>
      <c r="J78" s="9"/>
      <c r="K78" s="9"/>
      <c r="L78" s="15"/>
      <c r="M78" s="16"/>
      <c r="N78" s="9"/>
    </row>
    <row r="79" spans="1:14">
      <c r="A79" s="17">
        <v>88</v>
      </c>
      <c r="B79" s="10"/>
      <c r="C79" s="12" t="s">
        <v>17</v>
      </c>
      <c r="D79" s="27"/>
      <c r="E79" s="27"/>
      <c r="F79" s="27"/>
      <c r="G79" s="11"/>
      <c r="H79" s="11"/>
      <c r="I79" s="11"/>
      <c r="J79" s="9"/>
      <c r="K79" s="9"/>
      <c r="L79" s="15"/>
      <c r="M79" s="16"/>
      <c r="N79" s="9"/>
    </row>
    <row r="80" spans="1:14">
      <c r="A80" s="17">
        <v>89</v>
      </c>
      <c r="B80" s="10"/>
      <c r="C80" s="12" t="s">
        <v>17</v>
      </c>
      <c r="D80" s="31"/>
      <c r="E80" s="27"/>
      <c r="F80" s="27"/>
      <c r="G80" s="11"/>
      <c r="H80" s="11"/>
      <c r="I80" s="11"/>
      <c r="J80" s="9"/>
      <c r="K80" s="9"/>
      <c r="L80" s="15"/>
      <c r="M80" s="16"/>
      <c r="N80" s="9"/>
    </row>
    <row r="81" spans="1:14">
      <c r="A81" s="17">
        <v>90</v>
      </c>
      <c r="B81" s="10"/>
      <c r="C81" s="12" t="s">
        <v>17</v>
      </c>
      <c r="D81" s="31"/>
      <c r="E81" s="31"/>
      <c r="F81" s="31"/>
      <c r="G81" s="11"/>
      <c r="H81" s="11"/>
      <c r="I81" s="11"/>
      <c r="J81" s="9"/>
      <c r="K81" s="9"/>
      <c r="L81" s="15"/>
      <c r="M81" s="16"/>
      <c r="N81" s="9"/>
    </row>
    <row r="82" spans="1:14">
      <c r="A82" s="17">
        <v>91</v>
      </c>
      <c r="B82" s="10"/>
      <c r="C82" s="12" t="s">
        <v>17</v>
      </c>
      <c r="D82" s="31"/>
      <c r="E82" s="31"/>
      <c r="F82" s="31"/>
      <c r="G82" s="11"/>
      <c r="H82" s="11"/>
      <c r="I82" s="11"/>
      <c r="J82" s="9"/>
      <c r="K82" s="9"/>
      <c r="L82" s="15"/>
      <c r="M82" s="16"/>
      <c r="N82" s="9"/>
    </row>
    <row r="83" spans="1:14">
      <c r="A83" s="17">
        <v>92</v>
      </c>
      <c r="B83" s="10"/>
      <c r="C83" s="12" t="s">
        <v>17</v>
      </c>
      <c r="D83" s="12"/>
      <c r="E83" s="31"/>
      <c r="F83" s="31"/>
      <c r="G83" s="11"/>
      <c r="H83" s="11"/>
      <c r="I83" s="11"/>
      <c r="J83" s="9"/>
      <c r="K83" s="9"/>
      <c r="L83" s="15"/>
      <c r="M83" s="16"/>
      <c r="N83" s="9"/>
    </row>
    <row r="84" spans="1:14">
      <c r="A84" s="17">
        <v>93</v>
      </c>
      <c r="B84" s="10"/>
      <c r="C84" s="12" t="s">
        <v>17</v>
      </c>
      <c r="D84" s="12"/>
      <c r="E84" s="12"/>
      <c r="F84" s="9"/>
      <c r="G84" s="11"/>
      <c r="H84" s="11"/>
      <c r="I84" s="11"/>
      <c r="J84" s="9"/>
      <c r="K84" s="9"/>
      <c r="L84" s="15"/>
      <c r="M84" s="16"/>
      <c r="N84" s="9"/>
    </row>
    <row r="85" spans="1:14">
      <c r="A85" s="17">
        <v>94</v>
      </c>
      <c r="B85" s="10"/>
      <c r="C85" s="12" t="s">
        <v>17</v>
      </c>
      <c r="D85" s="9"/>
      <c r="E85" s="12"/>
      <c r="F85" s="9"/>
      <c r="G85" s="11"/>
      <c r="H85" s="11"/>
      <c r="I85" s="11"/>
      <c r="J85" s="9"/>
      <c r="K85" s="9"/>
      <c r="L85" s="15"/>
      <c r="M85" s="16"/>
      <c r="N85" s="9"/>
    </row>
    <row r="86" spans="1:14">
      <c r="A86" s="9">
        <v>95</v>
      </c>
      <c r="B86" s="10"/>
      <c r="C86" s="12" t="s">
        <v>17</v>
      </c>
      <c r="D86" s="9"/>
      <c r="E86" s="9"/>
      <c r="F86" s="9"/>
      <c r="G86" s="11"/>
      <c r="H86" s="11"/>
      <c r="I86" s="11"/>
      <c r="J86" s="9"/>
      <c r="K86" s="9"/>
      <c r="L86" s="15"/>
      <c r="M86" s="16"/>
      <c r="N86" s="9"/>
    </row>
    <row r="87" spans="1:14">
      <c r="A87" s="9">
        <v>96</v>
      </c>
      <c r="B87" s="10"/>
      <c r="C87" s="12" t="s">
        <v>17</v>
      </c>
      <c r="D87" s="9"/>
      <c r="E87" s="9"/>
      <c r="F87" s="9"/>
      <c r="G87" s="11"/>
      <c r="H87" s="11"/>
      <c r="I87" s="11"/>
      <c r="J87" s="9"/>
      <c r="K87" s="9"/>
      <c r="L87" s="15"/>
      <c r="M87" s="16"/>
      <c r="N87" s="9"/>
    </row>
    <row r="88" spans="1:14">
      <c r="A88" s="9">
        <v>97</v>
      </c>
      <c r="B88" s="10"/>
      <c r="C88" s="12" t="s">
        <v>17</v>
      </c>
      <c r="D88" s="9"/>
      <c r="E88" s="9"/>
      <c r="F88" s="9"/>
      <c r="G88" s="11"/>
      <c r="H88" s="11"/>
      <c r="I88" s="11"/>
      <c r="J88" s="9"/>
      <c r="K88" s="9"/>
      <c r="L88" s="15"/>
      <c r="M88" s="16"/>
      <c r="N88" s="9"/>
    </row>
    <row r="89" spans="1:14">
      <c r="A89" s="9">
        <v>98</v>
      </c>
      <c r="B89" s="10"/>
      <c r="C89" s="12" t="s">
        <v>17</v>
      </c>
      <c r="D89" s="9"/>
      <c r="E89" s="9"/>
      <c r="F89" s="9"/>
      <c r="G89" s="11"/>
      <c r="H89" s="11"/>
      <c r="I89" s="11"/>
      <c r="J89" s="9"/>
      <c r="K89" s="9"/>
      <c r="L89" s="15"/>
      <c r="M89" s="16"/>
      <c r="N89" s="9"/>
    </row>
    <row r="90" spans="1:14">
      <c r="A90" s="9">
        <v>99</v>
      </c>
      <c r="B90" s="10"/>
      <c r="C90" s="12" t="s">
        <v>17</v>
      </c>
      <c r="D90" s="9"/>
      <c r="E90" s="9"/>
      <c r="F90" s="9"/>
      <c r="G90" s="11"/>
      <c r="H90" s="11"/>
      <c r="I90" s="11"/>
      <c r="J90" s="9">
        <f t="shared" ref="J90:J91" si="0">G90/$P$3*$P$4</f>
        <v>0</v>
      </c>
      <c r="K90" s="9">
        <f t="shared" ref="K90:K91" si="1">H90/$Q$3*$Q$4</f>
        <v>0</v>
      </c>
      <c r="L90" s="15" t="e">
        <f t="shared" ref="L90:L91" si="2">$S$3/I90*$S$4</f>
        <v>#DIV/0!</v>
      </c>
      <c r="M90" s="16" t="e">
        <f t="shared" ref="M90:M91" si="3">J90+K90+L90</f>
        <v>#DIV/0!</v>
      </c>
      <c r="N90" s="9"/>
    </row>
    <row r="91" spans="1:14">
      <c r="A91" s="9">
        <v>100</v>
      </c>
      <c r="B91" s="10"/>
      <c r="C91" s="12" t="s">
        <v>17</v>
      </c>
      <c r="E91" s="9"/>
      <c r="F91" s="9"/>
      <c r="G91" s="11"/>
      <c r="H91" s="11"/>
      <c r="I91" s="11"/>
      <c r="J91" s="9">
        <f t="shared" si="0"/>
        <v>0</v>
      </c>
      <c r="K91" s="9">
        <f t="shared" si="1"/>
        <v>0</v>
      </c>
      <c r="L91" s="15" t="e">
        <f t="shared" si="2"/>
        <v>#DIV/0!</v>
      </c>
      <c r="M91" s="16" t="e">
        <f t="shared" si="3"/>
        <v>#DIV/0!</v>
      </c>
      <c r="N91" s="9"/>
    </row>
    <row r="92" spans="1:14">
      <c r="M92" s="14"/>
    </row>
    <row r="93" spans="1:14">
      <c r="M93" s="14"/>
    </row>
  </sheetData>
  <sortState ref="A4:N44">
    <sortCondition ref="D4:D44"/>
  </sortState>
  <mergeCells count="7">
    <mergeCell ref="P1:R1"/>
    <mergeCell ref="A1:A2"/>
    <mergeCell ref="B1:B2"/>
    <mergeCell ref="C1:C2"/>
    <mergeCell ref="G1:I1"/>
    <mergeCell ref="J1:L1"/>
    <mergeCell ref="D1:F2"/>
  </mergeCells>
  <dataValidations count="1">
    <dataValidation allowBlank="1" showInputMessage="1" showErrorMessage="1" sqref="D47:D48"/>
  </dataValidations>
  <pageMargins left="0.15748031496062992" right="0.15748031496062992" top="0.31496062992125984" bottom="0.27559055118110237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Девочки-7</vt:lpstr>
      <vt:lpstr>Мальчики-7</vt:lpstr>
      <vt:lpstr>Девочки-9-11</vt:lpstr>
      <vt:lpstr>Мальчики-9-11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 алентина</dc:creator>
  <cp:lastModifiedBy>1</cp:lastModifiedBy>
  <cp:lastPrinted>2018-03-30T09:57:59Z</cp:lastPrinted>
  <dcterms:created xsi:type="dcterms:W3CDTF">2015-12-04T12:29:00Z</dcterms:created>
  <dcterms:modified xsi:type="dcterms:W3CDTF">2018-03-30T10:18:08Z</dcterms:modified>
</cp:coreProperties>
</file>